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5" yWindow="-150" windowWidth="10590" windowHeight="11400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Прилож!$A$1:$R$1125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25725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O365" i="4"/>
  <c r="J365"/>
  <c r="I365"/>
  <c r="H365"/>
  <c r="K1065" l="1"/>
  <c r="K1064" s="1"/>
  <c r="O1064"/>
  <c r="N1064"/>
  <c r="M1064"/>
  <c r="L1064"/>
  <c r="J1064"/>
  <c r="I1064"/>
  <c r="H1064"/>
  <c r="H430"/>
  <c r="I430"/>
  <c r="J430"/>
  <c r="L430"/>
  <c r="M430"/>
  <c r="N430"/>
  <c r="O1120"/>
  <c r="N1123"/>
  <c r="M1123"/>
  <c r="L1123"/>
  <c r="J1123"/>
  <c r="I1123"/>
  <c r="H1123"/>
  <c r="N1120"/>
  <c r="M1120"/>
  <c r="L1120"/>
  <c r="J1120"/>
  <c r="I1120"/>
  <c r="H1120"/>
  <c r="N1079"/>
  <c r="M1079"/>
  <c r="L1079"/>
  <c r="J1079"/>
  <c r="I1079"/>
  <c r="H1079"/>
  <c r="N1076"/>
  <c r="M1076"/>
  <c r="L1076"/>
  <c r="J1076"/>
  <c r="I1076"/>
  <c r="H1076"/>
  <c r="N1072"/>
  <c r="M1072"/>
  <c r="L1072"/>
  <c r="J1072"/>
  <c r="I1072"/>
  <c r="H1072"/>
  <c r="N1067"/>
  <c r="M1067"/>
  <c r="L1067"/>
  <c r="J1067"/>
  <c r="I1067"/>
  <c r="H1067"/>
  <c r="N1060"/>
  <c r="M1060"/>
  <c r="L1060"/>
  <c r="J1060"/>
  <c r="I1060"/>
  <c r="H1060"/>
  <c r="N1051"/>
  <c r="M1051"/>
  <c r="L1051"/>
  <c r="J1051"/>
  <c r="I1051"/>
  <c r="H1051"/>
  <c r="N1046"/>
  <c r="M1046"/>
  <c r="L1046"/>
  <c r="J1046"/>
  <c r="I1046"/>
  <c r="H1046"/>
  <c r="N1043"/>
  <c r="M1043"/>
  <c r="L1043"/>
  <c r="J1043"/>
  <c r="I1043"/>
  <c r="H1043"/>
  <c r="N1040"/>
  <c r="M1040"/>
  <c r="L1040"/>
  <c r="J1040"/>
  <c r="I1040"/>
  <c r="H1040"/>
  <c r="N1032"/>
  <c r="M1032"/>
  <c r="L1032"/>
  <c r="J1032"/>
  <c r="I1032"/>
  <c r="H1032"/>
  <c r="N1026"/>
  <c r="M1026"/>
  <c r="L1026"/>
  <c r="J1026"/>
  <c r="I1026"/>
  <c r="H1026"/>
  <c r="N1009"/>
  <c r="M1009"/>
  <c r="L1009"/>
  <c r="J1009"/>
  <c r="I1009"/>
  <c r="H1009"/>
  <c r="N1000"/>
  <c r="M1000"/>
  <c r="L1000"/>
  <c r="J1000"/>
  <c r="I1000"/>
  <c r="H1000"/>
  <c r="N996"/>
  <c r="M996"/>
  <c r="L996"/>
  <c r="J996"/>
  <c r="I996"/>
  <c r="H996"/>
  <c r="N993"/>
  <c r="M993"/>
  <c r="L993"/>
  <c r="J993"/>
  <c r="I993"/>
  <c r="H993"/>
  <c r="N990"/>
  <c r="M990"/>
  <c r="L990"/>
  <c r="J990"/>
  <c r="I990"/>
  <c r="H990"/>
  <c r="N983"/>
  <c r="M983"/>
  <c r="L983"/>
  <c r="J983"/>
  <c r="I983"/>
  <c r="H983"/>
  <c r="N976"/>
  <c r="M976"/>
  <c r="L976"/>
  <c r="J976"/>
  <c r="I976"/>
  <c r="H976"/>
  <c r="N427"/>
  <c r="M427"/>
  <c r="L427"/>
  <c r="J427"/>
  <c r="I427"/>
  <c r="H427"/>
  <c r="N423"/>
  <c r="M423"/>
  <c r="L423"/>
  <c r="J423"/>
  <c r="I423"/>
  <c r="H423"/>
  <c r="N420"/>
  <c r="M420"/>
  <c r="L420"/>
  <c r="J420"/>
  <c r="I420"/>
  <c r="H420"/>
  <c r="N416"/>
  <c r="M416"/>
  <c r="L416"/>
  <c r="J416"/>
  <c r="I416"/>
  <c r="H416"/>
  <c r="N412"/>
  <c r="M412"/>
  <c r="L412"/>
  <c r="J412"/>
  <c r="I412"/>
  <c r="H412"/>
  <c r="N409"/>
  <c r="M409"/>
  <c r="L409"/>
  <c r="J409"/>
  <c r="I409"/>
  <c r="H409"/>
  <c r="N405"/>
  <c r="M405"/>
  <c r="L405"/>
  <c r="J405"/>
  <c r="I405"/>
  <c r="H405"/>
  <c r="N369"/>
  <c r="M369"/>
  <c r="L369"/>
  <c r="I369"/>
  <c r="H369"/>
  <c r="N365"/>
  <c r="M365"/>
  <c r="L365"/>
  <c r="N362"/>
  <c r="M362"/>
  <c r="L362"/>
  <c r="J362"/>
  <c r="I362"/>
  <c r="H362"/>
  <c r="N341"/>
  <c r="M341"/>
  <c r="L341"/>
  <c r="J341"/>
  <c r="I341"/>
  <c r="H341"/>
  <c r="N321"/>
  <c r="M321"/>
  <c r="L321"/>
  <c r="J321"/>
  <c r="I321"/>
  <c r="H321"/>
  <c r="N316"/>
  <c r="M316"/>
  <c r="L316"/>
  <c r="J316"/>
  <c r="I316"/>
  <c r="H316"/>
  <c r="N261"/>
  <c r="M261"/>
  <c r="L261"/>
  <c r="J261"/>
  <c r="I261"/>
  <c r="H261"/>
  <c r="N258"/>
  <c r="M258"/>
  <c r="L258"/>
  <c r="J258"/>
  <c r="I258"/>
  <c r="H258"/>
  <c r="N253"/>
  <c r="M253"/>
  <c r="L253"/>
  <c r="J253"/>
  <c r="I253"/>
  <c r="H253"/>
  <c r="N239"/>
  <c r="M239"/>
  <c r="L239"/>
  <c r="J239"/>
  <c r="I239"/>
  <c r="H239"/>
  <c r="N236"/>
  <c r="M236"/>
  <c r="L236"/>
  <c r="J236"/>
  <c r="I236"/>
  <c r="H236"/>
  <c r="N233"/>
  <c r="M233"/>
  <c r="L233"/>
  <c r="J233"/>
  <c r="I233"/>
  <c r="H233"/>
  <c r="N230"/>
  <c r="M230"/>
  <c r="L230"/>
  <c r="J230"/>
  <c r="I230"/>
  <c r="H230"/>
  <c r="N226"/>
  <c r="M226"/>
  <c r="L226"/>
  <c r="J226"/>
  <c r="I226"/>
  <c r="H226"/>
  <c r="N220"/>
  <c r="M220"/>
  <c r="L220"/>
  <c r="J220"/>
  <c r="I220"/>
  <c r="H220"/>
  <c r="N217"/>
  <c r="M217"/>
  <c r="L217"/>
  <c r="J217"/>
  <c r="I217"/>
  <c r="H217"/>
  <c r="N209"/>
  <c r="M209"/>
  <c r="L209"/>
  <c r="J209"/>
  <c r="I209"/>
  <c r="H209"/>
  <c r="N205"/>
  <c r="M205"/>
  <c r="L205"/>
  <c r="J205"/>
  <c r="I205"/>
  <c r="H205"/>
  <c r="N202"/>
  <c r="M202"/>
  <c r="L202"/>
  <c r="J202"/>
  <c r="I202"/>
  <c r="H202"/>
  <c r="N198"/>
  <c r="M198"/>
  <c r="L198"/>
  <c r="J198"/>
  <c r="I198"/>
  <c r="H198"/>
  <c r="N193"/>
  <c r="M193"/>
  <c r="L193"/>
  <c r="J193"/>
  <c r="I193"/>
  <c r="H193"/>
  <c r="N190"/>
  <c r="M190"/>
  <c r="L190"/>
  <c r="J190"/>
  <c r="I190"/>
  <c r="H190"/>
  <c r="N186"/>
  <c r="M186"/>
  <c r="L186"/>
  <c r="J186"/>
  <c r="I186"/>
  <c r="H186"/>
  <c r="N178"/>
  <c r="M178"/>
  <c r="L178"/>
  <c r="J178"/>
  <c r="I178"/>
  <c r="H178"/>
  <c r="N175"/>
  <c r="M175"/>
  <c r="L175"/>
  <c r="J175"/>
  <c r="I175"/>
  <c r="H175"/>
  <c r="N171"/>
  <c r="M171"/>
  <c r="L171"/>
  <c r="J171"/>
  <c r="I171"/>
  <c r="H171"/>
  <c r="N166"/>
  <c r="M166"/>
  <c r="L166"/>
  <c r="J166"/>
  <c r="I166"/>
  <c r="H166"/>
  <c r="N162"/>
  <c r="M162"/>
  <c r="L162"/>
  <c r="J162"/>
  <c r="I162"/>
  <c r="H162"/>
  <c r="N145"/>
  <c r="M145"/>
  <c r="L145"/>
  <c r="J145"/>
  <c r="I145"/>
  <c r="H145"/>
  <c r="N134"/>
  <c r="M134"/>
  <c r="L134"/>
  <c r="J134"/>
  <c r="I134"/>
  <c r="H134"/>
  <c r="N131"/>
  <c r="M131"/>
  <c r="L131"/>
  <c r="J131"/>
  <c r="I131"/>
  <c r="H131"/>
  <c r="N128"/>
  <c r="M128"/>
  <c r="L128"/>
  <c r="J128"/>
  <c r="I128"/>
  <c r="H128"/>
  <c r="N119"/>
  <c r="M119"/>
  <c r="L119"/>
  <c r="J119"/>
  <c r="I119"/>
  <c r="H119"/>
  <c r="N114"/>
  <c r="M114"/>
  <c r="L114"/>
  <c r="J114"/>
  <c r="I114"/>
  <c r="H114"/>
  <c r="N105"/>
  <c r="M105"/>
  <c r="L105"/>
  <c r="J105"/>
  <c r="I105"/>
  <c r="H105"/>
  <c r="N102"/>
  <c r="M102"/>
  <c r="L102"/>
  <c r="J102"/>
  <c r="I102"/>
  <c r="H102"/>
  <c r="N92"/>
  <c r="M92"/>
  <c r="L92"/>
  <c r="J92"/>
  <c r="I92"/>
  <c r="H92"/>
  <c r="N88"/>
  <c r="M88"/>
  <c r="L88"/>
  <c r="J88"/>
  <c r="I88"/>
  <c r="H88"/>
  <c r="N85"/>
  <c r="M85"/>
  <c r="L85"/>
  <c r="J85"/>
  <c r="I85"/>
  <c r="H85"/>
  <c r="N82"/>
  <c r="M82"/>
  <c r="L82"/>
  <c r="J82"/>
  <c r="I82"/>
  <c r="H82"/>
  <c r="N79"/>
  <c r="M79"/>
  <c r="L79"/>
  <c r="J79"/>
  <c r="I79"/>
  <c r="H79"/>
  <c r="N22"/>
  <c r="M22"/>
  <c r="L22"/>
  <c r="J22"/>
  <c r="I22"/>
  <c r="H22"/>
  <c r="N14"/>
  <c r="N12" s="1"/>
  <c r="M14"/>
  <c r="M12" s="1"/>
  <c r="L14"/>
  <c r="L12" s="1"/>
  <c r="J14"/>
  <c r="I14"/>
  <c r="I12" s="1"/>
  <c r="H14"/>
  <c r="H12" s="1"/>
  <c r="P1065" l="1"/>
  <c r="P1064"/>
  <c r="K552"/>
  <c r="P552" s="1"/>
  <c r="K1125"/>
  <c r="P1125" s="1"/>
  <c r="K1121"/>
  <c r="K1118"/>
  <c r="P1118" s="1"/>
  <c r="K754"/>
  <c r="P754" s="1"/>
  <c r="J403"/>
  <c r="J369" s="1"/>
  <c r="J12" s="1"/>
  <c r="P1121" l="1"/>
  <c r="K1120"/>
  <c r="P1120" s="1"/>
  <c r="K941"/>
  <c r="P941" s="1"/>
  <c r="K714"/>
  <c r="P714" s="1"/>
  <c r="K180"/>
  <c r="P180" s="1"/>
  <c r="K922"/>
  <c r="P922" s="1"/>
  <c r="K791"/>
  <c r="P791" s="1"/>
  <c r="K634"/>
  <c r="P634" s="1"/>
  <c r="K500"/>
  <c r="P500" s="1"/>
  <c r="K182"/>
  <c r="P182" s="1"/>
  <c r="K47"/>
  <c r="P47" s="1"/>
  <c r="K908"/>
  <c r="P908" s="1"/>
  <c r="K794"/>
  <c r="P794" s="1"/>
  <c r="K551"/>
  <c r="P551" s="1"/>
  <c r="K262"/>
  <c r="O48"/>
  <c r="K48" s="1"/>
  <c r="P48" s="1"/>
  <c r="O46"/>
  <c r="K46" s="1"/>
  <c r="P46" s="1"/>
  <c r="K44"/>
  <c r="P44" s="1"/>
  <c r="K38"/>
  <c r="P38" s="1"/>
  <c r="K28"/>
  <c r="P28" s="1"/>
  <c r="K27"/>
  <c r="P27" s="1"/>
  <c r="K34"/>
  <c r="P34" s="1"/>
  <c r="K31"/>
  <c r="P31" s="1"/>
  <c r="K1054"/>
  <c r="P1054" s="1"/>
  <c r="K1006"/>
  <c r="P1006" s="1"/>
  <c r="K972"/>
  <c r="P972" s="1"/>
  <c r="K971"/>
  <c r="P971" s="1"/>
  <c r="K970"/>
  <c r="P970" s="1"/>
  <c r="K969"/>
  <c r="P969" s="1"/>
  <c r="K968"/>
  <c r="P968" s="1"/>
  <c r="K967"/>
  <c r="P967" s="1"/>
  <c r="K966"/>
  <c r="P966" s="1"/>
  <c r="K965"/>
  <c r="P965" s="1"/>
  <c r="K961"/>
  <c r="P961" s="1"/>
  <c r="K946"/>
  <c r="P946" s="1"/>
  <c r="K945"/>
  <c r="P945" s="1"/>
  <c r="K943"/>
  <c r="P943" s="1"/>
  <c r="K942"/>
  <c r="P942" s="1"/>
  <c r="K940"/>
  <c r="P940" s="1"/>
  <c r="K939"/>
  <c r="P939" s="1"/>
  <c r="K935"/>
  <c r="P935" s="1"/>
  <c r="K934"/>
  <c r="P934" s="1"/>
  <c r="K919"/>
  <c r="P919" s="1"/>
  <c r="K917"/>
  <c r="P917" s="1"/>
  <c r="K916"/>
  <c r="P916" s="1"/>
  <c r="K924"/>
  <c r="P924" s="1"/>
  <c r="K923"/>
  <c r="P923" s="1"/>
  <c r="K899"/>
  <c r="P899" s="1"/>
  <c r="K898"/>
  <c r="P898" s="1"/>
  <c r="K884"/>
  <c r="P884" s="1"/>
  <c r="K886"/>
  <c r="P886" s="1"/>
  <c r="K867"/>
  <c r="P867" s="1"/>
  <c r="K864"/>
  <c r="P864" s="1"/>
  <c r="K858"/>
  <c r="P858" s="1"/>
  <c r="K850"/>
  <c r="P850" s="1"/>
  <c r="K848"/>
  <c r="P848" s="1"/>
  <c r="K857"/>
  <c r="P857" s="1"/>
  <c r="K856"/>
  <c r="P856" s="1"/>
  <c r="K855"/>
  <c r="P855" s="1"/>
  <c r="K851"/>
  <c r="P851" s="1"/>
  <c r="K845"/>
  <c r="P845" s="1"/>
  <c r="K843"/>
  <c r="P843" s="1"/>
  <c r="K842"/>
  <c r="P842" s="1"/>
  <c r="K841"/>
  <c r="P841" s="1"/>
  <c r="K839"/>
  <c r="P839" s="1"/>
  <c r="K835"/>
  <c r="P835" s="1"/>
  <c r="K830"/>
  <c r="P830" s="1"/>
  <c r="K829"/>
  <c r="P829" s="1"/>
  <c r="K828"/>
  <c r="P828" s="1"/>
  <c r="K819"/>
  <c r="P819" s="1"/>
  <c r="K816"/>
  <c r="P816" s="1"/>
  <c r="K807"/>
  <c r="P807" s="1"/>
  <c r="K806"/>
  <c r="P806" s="1"/>
  <c r="K803"/>
  <c r="P803" s="1"/>
  <c r="K799"/>
  <c r="P799" s="1"/>
  <c r="K792"/>
  <c r="P792" s="1"/>
  <c r="K790"/>
  <c r="P790" s="1"/>
  <c r="K788"/>
  <c r="P788" s="1"/>
  <c r="K785"/>
  <c r="P785" s="1"/>
  <c r="K772"/>
  <c r="P772" s="1"/>
  <c r="K769"/>
  <c r="P769" s="1"/>
  <c r="K767"/>
  <c r="P767" s="1"/>
  <c r="K766"/>
  <c r="P766" s="1"/>
  <c r="K764"/>
  <c r="P764" s="1"/>
  <c r="K763"/>
  <c r="P763" s="1"/>
  <c r="K761"/>
  <c r="P761" s="1"/>
  <c r="K747"/>
  <c r="P747" s="1"/>
  <c r="K746"/>
  <c r="P746" s="1"/>
  <c r="K745"/>
  <c r="P745" s="1"/>
  <c r="K744"/>
  <c r="P744" s="1"/>
  <c r="K742"/>
  <c r="P742" s="1"/>
  <c r="K741"/>
  <c r="P741" s="1"/>
  <c r="K736"/>
  <c r="P736" s="1"/>
  <c r="K734"/>
  <c r="P734" s="1"/>
  <c r="K725"/>
  <c r="P725" s="1"/>
  <c r="K719"/>
  <c r="P719" s="1"/>
  <c r="K713"/>
  <c r="P713" s="1"/>
  <c r="K701"/>
  <c r="P701" s="1"/>
  <c r="K699"/>
  <c r="P699" s="1"/>
  <c r="K696"/>
  <c r="P696" s="1"/>
  <c r="K694"/>
  <c r="P694" s="1"/>
  <c r="K693"/>
  <c r="P693" s="1"/>
  <c r="K684"/>
  <c r="P684" s="1"/>
  <c r="K683"/>
  <c r="P683" s="1"/>
  <c r="K682"/>
  <c r="P682" s="1"/>
  <c r="K681"/>
  <c r="P681" s="1"/>
  <c r="K680"/>
  <c r="P680" s="1"/>
  <c r="K679"/>
  <c r="P679" s="1"/>
  <c r="K678"/>
  <c r="P678" s="1"/>
  <c r="K677"/>
  <c r="P677" s="1"/>
  <c r="K676"/>
  <c r="P676" s="1"/>
  <c r="K674"/>
  <c r="P674" s="1"/>
  <c r="K673"/>
  <c r="P673" s="1"/>
  <c r="K670"/>
  <c r="P670" s="1"/>
  <c r="K662"/>
  <c r="P662" s="1"/>
  <c r="K660"/>
  <c r="P660" s="1"/>
  <c r="K652"/>
  <c r="P652" s="1"/>
  <c r="K650"/>
  <c r="P650" s="1"/>
  <c r="K649"/>
  <c r="P649" s="1"/>
  <c r="K648"/>
  <c r="P648" s="1"/>
  <c r="K647"/>
  <c r="P647" s="1"/>
  <c r="K646"/>
  <c r="P646" s="1"/>
  <c r="K642"/>
  <c r="P642" s="1"/>
  <c r="K641"/>
  <c r="P641" s="1"/>
  <c r="K631"/>
  <c r="P631" s="1"/>
  <c r="K626"/>
  <c r="P626" s="1"/>
  <c r="K609"/>
  <c r="P609" s="1"/>
  <c r="K604"/>
  <c r="P604" s="1"/>
  <c r="K602"/>
  <c r="P602" s="1"/>
  <c r="K601"/>
  <c r="P601" s="1"/>
  <c r="K600"/>
  <c r="P600" s="1"/>
  <c r="K599"/>
  <c r="P599" s="1"/>
  <c r="K574"/>
  <c r="P574" s="1"/>
  <c r="K573"/>
  <c r="P573" s="1"/>
  <c r="K572"/>
  <c r="P572" s="1"/>
  <c r="K571"/>
  <c r="P571" s="1"/>
  <c r="K570"/>
  <c r="P570" s="1"/>
  <c r="K569"/>
  <c r="P569" s="1"/>
  <c r="K568"/>
  <c r="P568" s="1"/>
  <c r="K567"/>
  <c r="P567" s="1"/>
  <c r="K566"/>
  <c r="P566" s="1"/>
  <c r="K565"/>
  <c r="P565" s="1"/>
  <c r="K564"/>
  <c r="P564" s="1"/>
  <c r="K577"/>
  <c r="P577" s="1"/>
  <c r="K559"/>
  <c r="P559" s="1"/>
  <c r="K546"/>
  <c r="P546" s="1"/>
  <c r="K545"/>
  <c r="P545" s="1"/>
  <c r="K544"/>
  <c r="P544" s="1"/>
  <c r="K542"/>
  <c r="P542" s="1"/>
  <c r="K538"/>
  <c r="P538" s="1"/>
  <c r="K530"/>
  <c r="P530" s="1"/>
  <c r="K528"/>
  <c r="P528" s="1"/>
  <c r="K516"/>
  <c r="P516" s="1"/>
  <c r="K509"/>
  <c r="P509" s="1"/>
  <c r="K508"/>
  <c r="P508" s="1"/>
  <c r="K507"/>
  <c r="P507" s="1"/>
  <c r="K506"/>
  <c r="P506" s="1"/>
  <c r="K505"/>
  <c r="P505" s="1"/>
  <c r="K504"/>
  <c r="P504" s="1"/>
  <c r="K494"/>
  <c r="P494" s="1"/>
  <c r="K490"/>
  <c r="P490" s="1"/>
  <c r="K489"/>
  <c r="P489" s="1"/>
  <c r="K488"/>
  <c r="P488" s="1"/>
  <c r="K487"/>
  <c r="P487" s="1"/>
  <c r="K483"/>
  <c r="P483" s="1"/>
  <c r="K479"/>
  <c r="P479" s="1"/>
  <c r="K478"/>
  <c r="P478" s="1"/>
  <c r="K469"/>
  <c r="P469" s="1"/>
  <c r="K456"/>
  <c r="P456" s="1"/>
  <c r="K455"/>
  <c r="P455" s="1"/>
  <c r="K454"/>
  <c r="P454" s="1"/>
  <c r="K441"/>
  <c r="P441" s="1"/>
  <c r="K387"/>
  <c r="P387" s="1"/>
  <c r="K305"/>
  <c r="P305" s="1"/>
  <c r="K248"/>
  <c r="P248" s="1"/>
  <c r="K244"/>
  <c r="P244" s="1"/>
  <c r="K151"/>
  <c r="P151" s="1"/>
  <c r="K149"/>
  <c r="P149" s="1"/>
  <c r="K147"/>
  <c r="P147" s="1"/>
  <c r="K139"/>
  <c r="P139" s="1"/>
  <c r="K94"/>
  <c r="P94" s="1"/>
  <c r="K74"/>
  <c r="P74" s="1"/>
  <c r="K72"/>
  <c r="P72" s="1"/>
  <c r="K69"/>
  <c r="P69" s="1"/>
  <c r="K71"/>
  <c r="P71" s="1"/>
  <c r="K67"/>
  <c r="P67" s="1"/>
  <c r="K62"/>
  <c r="P62" s="1"/>
  <c r="K58"/>
  <c r="P58" s="1"/>
  <c r="K55"/>
  <c r="P55" s="1"/>
  <c r="K49"/>
  <c r="P49" s="1"/>
  <c r="K42"/>
  <c r="P42" s="1"/>
  <c r="K36"/>
  <c r="P36" s="1"/>
  <c r="K32"/>
  <c r="P32" s="1"/>
  <c r="K15"/>
  <c r="P15" s="1"/>
  <c r="K1095"/>
  <c r="P1095" s="1"/>
  <c r="K1022"/>
  <c r="P1022" s="1"/>
  <c r="K959"/>
  <c r="P959" s="1"/>
  <c r="K958"/>
  <c r="P958" s="1"/>
  <c r="K956"/>
  <c r="P956" s="1"/>
  <c r="K953"/>
  <c r="P953" s="1"/>
  <c r="K951"/>
  <c r="P951" s="1"/>
  <c r="K926"/>
  <c r="P926" s="1"/>
  <c r="K925"/>
  <c r="P925" s="1"/>
  <c r="K949"/>
  <c r="P949" s="1"/>
  <c r="K948"/>
  <c r="P948" s="1"/>
  <c r="K947"/>
  <c r="P947" s="1"/>
  <c r="K944"/>
  <c r="P944" s="1"/>
  <c r="K938"/>
  <c r="P938" s="1"/>
  <c r="K937"/>
  <c r="P937" s="1"/>
  <c r="K936"/>
  <c r="P936" s="1"/>
  <c r="K933"/>
  <c r="P933" s="1"/>
  <c r="K930"/>
  <c r="P930" s="1"/>
  <c r="K929"/>
  <c r="P929" s="1"/>
  <c r="K928"/>
  <c r="P928" s="1"/>
  <c r="K927"/>
  <c r="P927" s="1"/>
  <c r="K918"/>
  <c r="P918" s="1"/>
  <c r="K921"/>
  <c r="P921" s="1"/>
  <c r="K920"/>
  <c r="P920" s="1"/>
  <c r="K911"/>
  <c r="P911" s="1"/>
  <c r="K909"/>
  <c r="P909" s="1"/>
  <c r="K907"/>
  <c r="P907" s="1"/>
  <c r="K904"/>
  <c r="P904" s="1"/>
  <c r="K901"/>
  <c r="P901" s="1"/>
  <c r="K900"/>
  <c r="P900" s="1"/>
  <c r="K897"/>
  <c r="P897" s="1"/>
  <c r="K882"/>
  <c r="P882" s="1"/>
  <c r="K887"/>
  <c r="P887" s="1"/>
  <c r="K878"/>
  <c r="P878" s="1"/>
  <c r="K869"/>
  <c r="P869" s="1"/>
  <c r="K863"/>
  <c r="P863" s="1"/>
  <c r="K862"/>
  <c r="P862" s="1"/>
  <c r="K859"/>
  <c r="P859" s="1"/>
  <c r="K849"/>
  <c r="P849" s="1"/>
  <c r="K854"/>
  <c r="P854" s="1"/>
  <c r="K853"/>
  <c r="P853" s="1"/>
  <c r="K852"/>
  <c r="P852" s="1"/>
  <c r="K844"/>
  <c r="P844" s="1"/>
  <c r="K838"/>
  <c r="P838" s="1"/>
  <c r="K836"/>
  <c r="P836" s="1"/>
  <c r="K834"/>
  <c r="P834" s="1"/>
  <c r="K832"/>
  <c r="P832" s="1"/>
  <c r="K831"/>
  <c r="P831" s="1"/>
  <c r="K826"/>
  <c r="P826" s="1"/>
  <c r="K825"/>
  <c r="P825" s="1"/>
  <c r="K823"/>
  <c r="P823" s="1"/>
  <c r="K820"/>
  <c r="P820" s="1"/>
  <c r="K818"/>
  <c r="P818" s="1"/>
  <c r="K817"/>
  <c r="P817" s="1"/>
  <c r="K815"/>
  <c r="P815" s="1"/>
  <c r="K813"/>
  <c r="P813" s="1"/>
  <c r="K812"/>
  <c r="P812" s="1"/>
  <c r="K811"/>
  <c r="P811" s="1"/>
  <c r="K804"/>
  <c r="P804" s="1"/>
  <c r="K801"/>
  <c r="P801" s="1"/>
  <c r="K798"/>
  <c r="P798" s="1"/>
  <c r="K797"/>
  <c r="P797" s="1"/>
  <c r="K795"/>
  <c r="P795" s="1"/>
  <c r="K787"/>
  <c r="P787" s="1"/>
  <c r="K786"/>
  <c r="P786" s="1"/>
  <c r="K782"/>
  <c r="P782" s="1"/>
  <c r="K781"/>
  <c r="P781" s="1"/>
  <c r="K777"/>
  <c r="P777" s="1"/>
  <c r="K770"/>
  <c r="P770" s="1"/>
  <c r="K768"/>
  <c r="P768" s="1"/>
  <c r="K755"/>
  <c r="P755" s="1"/>
  <c r="K753"/>
  <c r="P753" s="1"/>
  <c r="K752"/>
  <c r="P752" s="1"/>
  <c r="K751"/>
  <c r="P751" s="1"/>
  <c r="K750"/>
  <c r="P750" s="1"/>
  <c r="K749"/>
  <c r="P749" s="1"/>
  <c r="K740"/>
  <c r="P740" s="1"/>
  <c r="K739"/>
  <c r="P739" s="1"/>
  <c r="K728"/>
  <c r="P728" s="1"/>
  <c r="K727"/>
  <c r="P727" s="1"/>
  <c r="K724"/>
  <c r="P724" s="1"/>
  <c r="K723"/>
  <c r="P723" s="1"/>
  <c r="K722"/>
  <c r="P722" s="1"/>
  <c r="K720"/>
  <c r="P720" s="1"/>
  <c r="K718"/>
  <c r="P718" s="1"/>
  <c r="K715"/>
  <c r="P715" s="1"/>
  <c r="K712"/>
  <c r="P712" s="1"/>
  <c r="K711"/>
  <c r="P711" s="1"/>
  <c r="K710"/>
  <c r="P710" s="1"/>
  <c r="K707"/>
  <c r="P707" s="1"/>
  <c r="K706"/>
  <c r="P706" s="1"/>
  <c r="K705"/>
  <c r="P705" s="1"/>
  <c r="K704"/>
  <c r="P704" s="1"/>
  <c r="K703"/>
  <c r="P703" s="1"/>
  <c r="K702"/>
  <c r="P702" s="1"/>
  <c r="K700"/>
  <c r="P700" s="1"/>
  <c r="K698"/>
  <c r="P698" s="1"/>
  <c r="K697"/>
  <c r="P697" s="1"/>
  <c r="K695"/>
  <c r="P695" s="1"/>
  <c r="K669"/>
  <c r="P669" s="1"/>
  <c r="K668"/>
  <c r="P668" s="1"/>
  <c r="K665"/>
  <c r="P665" s="1"/>
  <c r="K659"/>
  <c r="P659" s="1"/>
  <c r="K655"/>
  <c r="P655" s="1"/>
  <c r="K654"/>
  <c r="P654" s="1"/>
  <c r="K645"/>
  <c r="P645" s="1"/>
  <c r="K633"/>
  <c r="P633" s="1"/>
  <c r="K632"/>
  <c r="P632" s="1"/>
  <c r="K640"/>
  <c r="P640" s="1"/>
  <c r="K638"/>
  <c r="P638" s="1"/>
  <c r="K636"/>
  <c r="P636" s="1"/>
  <c r="K635"/>
  <c r="P635" s="1"/>
  <c r="K629"/>
  <c r="P629" s="1"/>
  <c r="K627"/>
  <c r="P627" s="1"/>
  <c r="K625"/>
  <c r="P625" s="1"/>
  <c r="K608"/>
  <c r="P608" s="1"/>
  <c r="K624"/>
  <c r="P624" s="1"/>
  <c r="K622"/>
  <c r="P622" s="1"/>
  <c r="K621"/>
  <c r="P621" s="1"/>
  <c r="K620"/>
  <c r="P620" s="1"/>
  <c r="K619"/>
  <c r="P619" s="1"/>
  <c r="K618"/>
  <c r="P618" s="1"/>
  <c r="K617"/>
  <c r="P617" s="1"/>
  <c r="K616"/>
  <c r="P616" s="1"/>
  <c r="K615"/>
  <c r="P615" s="1"/>
  <c r="K614"/>
  <c r="P614" s="1"/>
  <c r="K613"/>
  <c r="P613" s="1"/>
  <c r="K612"/>
  <c r="P612" s="1"/>
  <c r="K611"/>
  <c r="P611" s="1"/>
  <c r="K610"/>
  <c r="P610" s="1"/>
  <c r="K605"/>
  <c r="P605" s="1"/>
  <c r="K603"/>
  <c r="P603" s="1"/>
  <c r="K587"/>
  <c r="P587" s="1"/>
  <c r="K575"/>
  <c r="P575" s="1"/>
  <c r="K562"/>
  <c r="P562" s="1"/>
  <c r="K557"/>
  <c r="P557" s="1"/>
  <c r="K555"/>
  <c r="P555" s="1"/>
  <c r="K554"/>
  <c r="P554" s="1"/>
  <c r="K550"/>
  <c r="P550" s="1"/>
  <c r="K548"/>
  <c r="P548" s="1"/>
  <c r="K541"/>
  <c r="P541" s="1"/>
  <c r="K540"/>
  <c r="P540" s="1"/>
  <c r="K536"/>
  <c r="P536" s="1"/>
  <c r="K517"/>
  <c r="P517" s="1"/>
  <c r="K515"/>
  <c r="P515" s="1"/>
  <c r="K513"/>
  <c r="P513" s="1"/>
  <c r="K512"/>
  <c r="P512" s="1"/>
  <c r="K511"/>
  <c r="P511" s="1"/>
  <c r="K503"/>
  <c r="P503" s="1"/>
  <c r="K498"/>
  <c r="P498" s="1"/>
  <c r="K486"/>
  <c r="P486" s="1"/>
  <c r="K475"/>
  <c r="P475" s="1"/>
  <c r="K472"/>
  <c r="P472" s="1"/>
  <c r="K470"/>
  <c r="P470" s="1"/>
  <c r="K468"/>
  <c r="P468" s="1"/>
  <c r="K467"/>
  <c r="P467" s="1"/>
  <c r="K465"/>
  <c r="P465" s="1"/>
  <c r="K463"/>
  <c r="P463" s="1"/>
  <c r="K453"/>
  <c r="P453" s="1"/>
  <c r="K451"/>
  <c r="P451" s="1"/>
  <c r="K443"/>
  <c r="P443" s="1"/>
  <c r="K442"/>
  <c r="P442" s="1"/>
  <c r="K433"/>
  <c r="P433" s="1"/>
  <c r="K432"/>
  <c r="P432" s="1"/>
  <c r="K397"/>
  <c r="P397" s="1"/>
  <c r="K396"/>
  <c r="P396" s="1"/>
  <c r="K345"/>
  <c r="P345" s="1"/>
  <c r="K246"/>
  <c r="P246" s="1"/>
  <c r="K243"/>
  <c r="P243" s="1"/>
  <c r="K242"/>
  <c r="P242" s="1"/>
  <c r="K241"/>
  <c r="P241" s="1"/>
  <c r="K214"/>
  <c r="P214" s="1"/>
  <c r="K213"/>
  <c r="P213" s="1"/>
  <c r="K159"/>
  <c r="P159" s="1"/>
  <c r="K158"/>
  <c r="P158" s="1"/>
  <c r="K153"/>
  <c r="P153" s="1"/>
  <c r="K137"/>
  <c r="P137" s="1"/>
  <c r="K125"/>
  <c r="P125" s="1"/>
  <c r="K111"/>
  <c r="P111" s="1"/>
  <c r="K109"/>
  <c r="P109" s="1"/>
  <c r="K98"/>
  <c r="P98" s="1"/>
  <c r="K96"/>
  <c r="P96" s="1"/>
  <c r="K73"/>
  <c r="P73" s="1"/>
  <c r="K64"/>
  <c r="P64" s="1"/>
  <c r="K63"/>
  <c r="P63" s="1"/>
  <c r="K60"/>
  <c r="P60" s="1"/>
  <c r="K57"/>
  <c r="P57" s="1"/>
  <c r="K61"/>
  <c r="P61" s="1"/>
  <c r="K56"/>
  <c r="P56" s="1"/>
  <c r="K54"/>
  <c r="P54" s="1"/>
  <c r="K52"/>
  <c r="P52" s="1"/>
  <c r="K43"/>
  <c r="P43" s="1"/>
  <c r="K39"/>
  <c r="P39" s="1"/>
  <c r="K35"/>
  <c r="P35" s="1"/>
  <c r="K29"/>
  <c r="P29" s="1"/>
  <c r="K1116"/>
  <c r="P1116" s="1"/>
  <c r="K1111"/>
  <c r="P1111" s="1"/>
  <c r="K1090"/>
  <c r="P1090" s="1"/>
  <c r="K1085"/>
  <c r="P1085" s="1"/>
  <c r="K1084"/>
  <c r="P1084" s="1"/>
  <c r="K1088"/>
  <c r="P1088" s="1"/>
  <c r="K1087"/>
  <c r="P1087" s="1"/>
  <c r="K1083"/>
  <c r="P1083" s="1"/>
  <c r="K1082"/>
  <c r="P1082" s="1"/>
  <c r="K1081"/>
  <c r="P1081" s="1"/>
  <c r="K1080"/>
  <c r="K1055"/>
  <c r="P1055" s="1"/>
  <c r="K1016"/>
  <c r="P1016" s="1"/>
  <c r="K1014"/>
  <c r="P1014" s="1"/>
  <c r="K955"/>
  <c r="P955" s="1"/>
  <c r="K952"/>
  <c r="P952" s="1"/>
  <c r="K915"/>
  <c r="P915" s="1"/>
  <c r="K913"/>
  <c r="P913" s="1"/>
  <c r="K912"/>
  <c r="P912" s="1"/>
  <c r="K957"/>
  <c r="P957" s="1"/>
  <c r="K893"/>
  <c r="P893" s="1"/>
  <c r="K890"/>
  <c r="P890" s="1"/>
  <c r="K888"/>
  <c r="P888" s="1"/>
  <c r="K883"/>
  <c r="P883" s="1"/>
  <c r="K879"/>
  <c r="P879" s="1"/>
  <c r="K873"/>
  <c r="P873" s="1"/>
  <c r="K872"/>
  <c r="P872" s="1"/>
  <c r="K868"/>
  <c r="P868" s="1"/>
  <c r="K866"/>
  <c r="P866" s="1"/>
  <c r="K865"/>
  <c r="P865" s="1"/>
  <c r="K847"/>
  <c r="P847" s="1"/>
  <c r="K846"/>
  <c r="P846" s="1"/>
  <c r="K821"/>
  <c r="P821" s="1"/>
  <c r="K810"/>
  <c r="P810" s="1"/>
  <c r="K796"/>
  <c r="P796" s="1"/>
  <c r="K793"/>
  <c r="P793" s="1"/>
  <c r="K779"/>
  <c r="P779" s="1"/>
  <c r="K778"/>
  <c r="P778" s="1"/>
  <c r="K775"/>
  <c r="P775" s="1"/>
  <c r="K774"/>
  <c r="P774" s="1"/>
  <c r="K765"/>
  <c r="P765" s="1"/>
  <c r="K762"/>
  <c r="P762" s="1"/>
  <c r="K759"/>
  <c r="P759" s="1"/>
  <c r="K758"/>
  <c r="P758" s="1"/>
  <c r="K757"/>
  <c r="P757" s="1"/>
  <c r="K756"/>
  <c r="P756" s="1"/>
  <c r="K735"/>
  <c r="P735" s="1"/>
  <c r="K732"/>
  <c r="P732" s="1"/>
  <c r="K721"/>
  <c r="P721" s="1"/>
  <c r="K709"/>
  <c r="P709" s="1"/>
  <c r="K686"/>
  <c r="P686" s="1"/>
  <c r="K671"/>
  <c r="P671" s="1"/>
  <c r="K666"/>
  <c r="P666" s="1"/>
  <c r="K664"/>
  <c r="P664" s="1"/>
  <c r="K663"/>
  <c r="P663" s="1"/>
  <c r="K658"/>
  <c r="P658" s="1"/>
  <c r="K644"/>
  <c r="P644" s="1"/>
  <c r="K643"/>
  <c r="P643" s="1"/>
  <c r="K639"/>
  <c r="P639" s="1"/>
  <c r="K637"/>
  <c r="P637" s="1"/>
  <c r="K630"/>
  <c r="P630" s="1"/>
  <c r="K606"/>
  <c r="P606" s="1"/>
  <c r="K588"/>
  <c r="P588" s="1"/>
  <c r="K585"/>
  <c r="P585" s="1"/>
  <c r="K578"/>
  <c r="P578" s="1"/>
  <c r="K561"/>
  <c r="P561" s="1"/>
  <c r="K553"/>
  <c r="P553" s="1"/>
  <c r="K549"/>
  <c r="P549" s="1"/>
  <c r="K547"/>
  <c r="P547" s="1"/>
  <c r="K539"/>
  <c r="P539" s="1"/>
  <c r="K535"/>
  <c r="P535" s="1"/>
  <c r="K533"/>
  <c r="P533" s="1"/>
  <c r="K525"/>
  <c r="P525" s="1"/>
  <c r="K514"/>
  <c r="P514" s="1"/>
  <c r="K510"/>
  <c r="P510" s="1"/>
  <c r="K499"/>
  <c r="P499" s="1"/>
  <c r="K497"/>
  <c r="P497" s="1"/>
  <c r="K491"/>
  <c r="P491" s="1"/>
  <c r="K485"/>
  <c r="P485" s="1"/>
  <c r="K480"/>
  <c r="P480" s="1"/>
  <c r="K474"/>
  <c r="P474" s="1"/>
  <c r="K471"/>
  <c r="P471" s="1"/>
  <c r="K466"/>
  <c r="P466" s="1"/>
  <c r="K464"/>
  <c r="P464" s="1"/>
  <c r="K460"/>
  <c r="P460" s="1"/>
  <c r="K458"/>
  <c r="P458" s="1"/>
  <c r="K457"/>
  <c r="P457" s="1"/>
  <c r="K452"/>
  <c r="P452" s="1"/>
  <c r="K450"/>
  <c r="P450" s="1"/>
  <c r="K448"/>
  <c r="P448" s="1"/>
  <c r="K447"/>
  <c r="P447" s="1"/>
  <c r="K446"/>
  <c r="P446" s="1"/>
  <c r="K445"/>
  <c r="P445" s="1"/>
  <c r="K444"/>
  <c r="P444" s="1"/>
  <c r="K439"/>
  <c r="P439" s="1"/>
  <c r="K435"/>
  <c r="P435" s="1"/>
  <c r="K434"/>
  <c r="P434" s="1"/>
  <c r="K395"/>
  <c r="P395" s="1"/>
  <c r="K392"/>
  <c r="P392" s="1"/>
  <c r="K378"/>
  <c r="P378" s="1"/>
  <c r="K380"/>
  <c r="P380" s="1"/>
  <c r="K376"/>
  <c r="P376" s="1"/>
  <c r="K359"/>
  <c r="P359" s="1"/>
  <c r="K354"/>
  <c r="P354" s="1"/>
  <c r="K344"/>
  <c r="P344" s="1"/>
  <c r="K329"/>
  <c r="P329" s="1"/>
  <c r="K328"/>
  <c r="P328" s="1"/>
  <c r="K326"/>
  <c r="P326" s="1"/>
  <c r="K322"/>
  <c r="K318"/>
  <c r="P318" s="1"/>
  <c r="K292"/>
  <c r="P292" s="1"/>
  <c r="K251"/>
  <c r="P251" s="1"/>
  <c r="K245"/>
  <c r="P245" s="1"/>
  <c r="K224"/>
  <c r="P224" s="1"/>
  <c r="K221"/>
  <c r="P221" s="1"/>
  <c r="K195"/>
  <c r="P195" s="1"/>
  <c r="K183"/>
  <c r="P183" s="1"/>
  <c r="O152"/>
  <c r="K152" s="1"/>
  <c r="P152" s="1"/>
  <c r="O142"/>
  <c r="K142" s="1"/>
  <c r="P142" s="1"/>
  <c r="O140"/>
  <c r="K140" s="1"/>
  <c r="P140" s="1"/>
  <c r="O138"/>
  <c r="K138" s="1"/>
  <c r="P138" s="1"/>
  <c r="O110"/>
  <c r="K110" s="1"/>
  <c r="P110" s="1"/>
  <c r="O108"/>
  <c r="K108" s="1"/>
  <c r="P108" s="1"/>
  <c r="K206" l="1"/>
  <c r="K135"/>
  <c r="K199"/>
  <c r="O230"/>
  <c r="K231"/>
  <c r="K240"/>
  <c r="K23"/>
  <c r="P23"/>
  <c r="K417"/>
  <c r="P1080"/>
  <c r="P322"/>
  <c r="K270"/>
  <c r="P270" s="1"/>
  <c r="K227"/>
  <c r="P262"/>
  <c r="K210"/>
  <c r="K146"/>
  <c r="K194"/>
  <c r="K1010"/>
  <c r="K115"/>
  <c r="O176"/>
  <c r="O103"/>
  <c r="K173"/>
  <c r="P173" s="1"/>
  <c r="K160"/>
  <c r="P160" s="1"/>
  <c r="K1002"/>
  <c r="P1002" s="1"/>
  <c r="K77"/>
  <c r="P77" s="1"/>
  <c r="K196"/>
  <c r="P196" s="1"/>
  <c r="K1058"/>
  <c r="P1058" s="1"/>
  <c r="K143"/>
  <c r="P143" s="1"/>
  <c r="K228"/>
  <c r="P228" s="1"/>
  <c r="K399"/>
  <c r="P399" s="1"/>
  <c r="K107"/>
  <c r="P107" s="1"/>
  <c r="K249"/>
  <c r="P249" s="1"/>
  <c r="K122"/>
  <c r="P122" s="1"/>
  <c r="K980"/>
  <c r="P980" s="1"/>
  <c r="K117"/>
  <c r="P117" s="1"/>
  <c r="K1029"/>
  <c r="P1029" s="1"/>
  <c r="K407"/>
  <c r="P407" s="1"/>
  <c r="K1038"/>
  <c r="P1038" s="1"/>
  <c r="K1057"/>
  <c r="P1057" s="1"/>
  <c r="K169"/>
  <c r="P169" s="1"/>
  <c r="K250"/>
  <c r="P250" s="1"/>
  <c r="K154"/>
  <c r="P154" s="1"/>
  <c r="K181"/>
  <c r="P181" s="1"/>
  <c r="P1010" l="1"/>
  <c r="O102"/>
  <c r="K103"/>
  <c r="P417"/>
  <c r="P240"/>
  <c r="P135"/>
  <c r="P206"/>
  <c r="O193"/>
  <c r="O175"/>
  <c r="K176"/>
  <c r="P146"/>
  <c r="O190"/>
  <c r="K191"/>
  <c r="O128"/>
  <c r="K129"/>
  <c r="O202"/>
  <c r="K203"/>
  <c r="K1049"/>
  <c r="P1049" s="1"/>
  <c r="P115"/>
  <c r="P194"/>
  <c r="K193"/>
  <c r="P193" s="1"/>
  <c r="P210"/>
  <c r="O226"/>
  <c r="K223"/>
  <c r="P223" s="1"/>
  <c r="K1061"/>
  <c r="O131"/>
  <c r="K132"/>
  <c r="O171"/>
  <c r="K172"/>
  <c r="P227"/>
  <c r="K226"/>
  <c r="P226" s="1"/>
  <c r="K230"/>
  <c r="P230" s="1"/>
  <c r="P231"/>
  <c r="P199"/>
  <c r="K26"/>
  <c r="P26" s="1"/>
  <c r="K131" l="1"/>
  <c r="P131" s="1"/>
  <c r="P132"/>
  <c r="K128"/>
  <c r="P128" s="1"/>
  <c r="P129"/>
  <c r="P203"/>
  <c r="K202"/>
  <c r="P202" s="1"/>
  <c r="K190"/>
  <c r="P190" s="1"/>
  <c r="P191"/>
  <c r="K175"/>
  <c r="P175" s="1"/>
  <c r="P176"/>
  <c r="P172"/>
  <c r="K171"/>
  <c r="P171" s="1"/>
  <c r="P1061"/>
  <c r="K102"/>
  <c r="P102" s="1"/>
  <c r="P103"/>
  <c r="K805" l="1"/>
  <c r="P805" s="1"/>
  <c r="K1099"/>
  <c r="P1099" s="1"/>
  <c r="K70"/>
  <c r="P70" s="1"/>
  <c r="K708"/>
  <c r="P708" s="1"/>
  <c r="K1013"/>
  <c r="P1013" s="1"/>
  <c r="K1107"/>
  <c r="P1107" s="1"/>
  <c r="K1110"/>
  <c r="P1110" s="1"/>
  <c r="K870"/>
  <c r="P870" s="1"/>
  <c r="K896"/>
  <c r="P896" s="1"/>
  <c r="K1092"/>
  <c r="P1092" s="1"/>
  <c r="K1100"/>
  <c r="P1100" s="1"/>
  <c r="K607"/>
  <c r="P607" s="1"/>
  <c r="K885"/>
  <c r="P885" s="1"/>
  <c r="K1017"/>
  <c r="P1017" s="1"/>
  <c r="K1012"/>
  <c r="P1012" s="1"/>
  <c r="K543"/>
  <c r="P543" s="1"/>
  <c r="K860"/>
  <c r="P860" s="1"/>
  <c r="K895"/>
  <c r="P895" s="1"/>
  <c r="K984"/>
  <c r="K1091"/>
  <c r="P1091" s="1"/>
  <c r="K68"/>
  <c r="P68" s="1"/>
  <c r="K121"/>
  <c r="P121" s="1"/>
  <c r="K334"/>
  <c r="P334" s="1"/>
  <c r="K558"/>
  <c r="P558" s="1"/>
  <c r="K692"/>
  <c r="P692" s="1"/>
  <c r="K827"/>
  <c r="P827" s="1"/>
  <c r="K964"/>
  <c r="P964" s="1"/>
  <c r="K1109"/>
  <c r="P1109" s="1"/>
  <c r="K1112"/>
  <c r="P1112" s="1"/>
  <c r="K1115"/>
  <c r="P1115" s="1"/>
  <c r="K436"/>
  <c r="P436" s="1"/>
  <c r="K476"/>
  <c r="P476" s="1"/>
  <c r="K1005"/>
  <c r="P1005" s="1"/>
  <c r="K473"/>
  <c r="P473" s="1"/>
  <c r="K459"/>
  <c r="P459" s="1"/>
  <c r="K484"/>
  <c r="P484" s="1"/>
  <c r="K814"/>
  <c r="P814" s="1"/>
  <c r="K894"/>
  <c r="P894" s="1"/>
  <c r="K1003"/>
  <c r="P1003" s="1"/>
  <c r="K1023"/>
  <c r="P1023" s="1"/>
  <c r="K1094"/>
  <c r="P1094" s="1"/>
  <c r="K1105"/>
  <c r="P1105" s="1"/>
  <c r="K59"/>
  <c r="P59" s="1"/>
  <c r="K332"/>
  <c r="P332" s="1"/>
  <c r="K685"/>
  <c r="P685" s="1"/>
  <c r="K800"/>
  <c r="P800" s="1"/>
  <c r="K963"/>
  <c r="P963" s="1"/>
  <c r="K1108"/>
  <c r="P1108" s="1"/>
  <c r="K1102"/>
  <c r="P1102" s="1"/>
  <c r="K1103"/>
  <c r="P1103" s="1"/>
  <c r="K1114"/>
  <c r="P1114" s="1"/>
  <c r="K40"/>
  <c r="P40" s="1"/>
  <c r="K809"/>
  <c r="P809" s="1"/>
  <c r="K892"/>
  <c r="P892" s="1"/>
  <c r="K905"/>
  <c r="P905" s="1"/>
  <c r="K1020"/>
  <c r="P1020" s="1"/>
  <c r="K1093"/>
  <c r="P1093" s="1"/>
  <c r="K1104"/>
  <c r="P1104" s="1"/>
  <c r="K628"/>
  <c r="P628" s="1"/>
  <c r="K776"/>
  <c r="P776" s="1"/>
  <c r="K962"/>
  <c r="P962" s="1"/>
  <c r="K1101"/>
  <c r="P1101" s="1"/>
  <c r="K1113"/>
  <c r="P1113" s="1"/>
  <c r="K651"/>
  <c r="P651" s="1"/>
  <c r="K37"/>
  <c r="P37" s="1"/>
  <c r="K477"/>
  <c r="P477" s="1"/>
  <c r="K519"/>
  <c r="P519" s="1"/>
  <c r="K526"/>
  <c r="P526" s="1"/>
  <c r="K576"/>
  <c r="P576" s="1"/>
  <c r="K76"/>
  <c r="P76" s="1"/>
  <c r="K524"/>
  <c r="P524" s="1"/>
  <c r="K667"/>
  <c r="P667" s="1"/>
  <c r="K1035"/>
  <c r="P1035" s="1"/>
  <c r="K1033"/>
  <c r="K1089" l="1"/>
  <c r="P1089" s="1"/>
  <c r="K1098"/>
  <c r="P1098" s="1"/>
  <c r="P984"/>
  <c r="K247"/>
  <c r="O239"/>
  <c r="O1123"/>
  <c r="K1124"/>
  <c r="K120"/>
  <c r="K424"/>
  <c r="P1033"/>
  <c r="K997"/>
  <c r="K33"/>
  <c r="K462"/>
  <c r="K672"/>
  <c r="P672" s="1"/>
  <c r="K687"/>
  <c r="P687" s="1"/>
  <c r="K689"/>
  <c r="P689" s="1"/>
  <c r="K877"/>
  <c r="P877" s="1"/>
  <c r="K906"/>
  <c r="P906" s="1"/>
  <c r="K16"/>
  <c r="P16" s="1"/>
  <c r="K388"/>
  <c r="P388" s="1"/>
  <c r="K384"/>
  <c r="P384" s="1"/>
  <c r="K386"/>
  <c r="P386" s="1"/>
  <c r="K390"/>
  <c r="P390" s="1"/>
  <c r="K822"/>
  <c r="P822" s="1"/>
  <c r="K352"/>
  <c r="P352" s="1"/>
  <c r="K377"/>
  <c r="P377" s="1"/>
  <c r="K398"/>
  <c r="P398" s="1"/>
  <c r="K401"/>
  <c r="P401" s="1"/>
  <c r="K1069"/>
  <c r="P1069" s="1"/>
  <c r="K1007"/>
  <c r="P1007" s="1"/>
  <c r="K580"/>
  <c r="P580" s="1"/>
  <c r="K582"/>
  <c r="P582" s="1"/>
  <c r="K591"/>
  <c r="P591" s="1"/>
  <c r="K597"/>
  <c r="P597" s="1"/>
  <c r="K653"/>
  <c r="P653" s="1"/>
  <c r="K691"/>
  <c r="P691" s="1"/>
  <c r="K780"/>
  <c r="P780" s="1"/>
  <c r="K808"/>
  <c r="P808" s="1"/>
  <c r="K861"/>
  <c r="P861" s="1"/>
  <c r="K874"/>
  <c r="P874" s="1"/>
  <c r="K876"/>
  <c r="P876" s="1"/>
  <c r="K323"/>
  <c r="K325"/>
  <c r="P325" s="1"/>
  <c r="K330"/>
  <c r="P330" s="1"/>
  <c r="K342"/>
  <c r="K350"/>
  <c r="P350" s="1"/>
  <c r="K313"/>
  <c r="P313" s="1"/>
  <c r="K998"/>
  <c r="P998" s="1"/>
  <c r="K346"/>
  <c r="P346" s="1"/>
  <c r="K1068"/>
  <c r="P1068" s="1"/>
  <c r="K93"/>
  <c r="K1117"/>
  <c r="P1117" s="1"/>
  <c r="K414"/>
  <c r="P414" s="1"/>
  <c r="K188"/>
  <c r="P188" s="1"/>
  <c r="K438"/>
  <c r="P438" s="1"/>
  <c r="K522"/>
  <c r="P522" s="1"/>
  <c r="K527"/>
  <c r="P527" s="1"/>
  <c r="K563"/>
  <c r="P563" s="1"/>
  <c r="K584"/>
  <c r="P584" s="1"/>
  <c r="K589"/>
  <c r="P589" s="1"/>
  <c r="K593"/>
  <c r="P593" s="1"/>
  <c r="K595"/>
  <c r="P595" s="1"/>
  <c r="K661"/>
  <c r="P661" s="1"/>
  <c r="K729"/>
  <c r="P729" s="1"/>
  <c r="K731"/>
  <c r="P731" s="1"/>
  <c r="K784"/>
  <c r="P784" s="1"/>
  <c r="K688"/>
  <c r="P688" s="1"/>
  <c r="K979"/>
  <c r="P979" s="1"/>
  <c r="K381"/>
  <c r="P381" s="1"/>
  <c r="K383"/>
  <c r="P383" s="1"/>
  <c r="K385"/>
  <c r="P385" s="1"/>
  <c r="K389"/>
  <c r="P389" s="1"/>
  <c r="K393"/>
  <c r="P393" s="1"/>
  <c r="K824"/>
  <c r="P824" s="1"/>
  <c r="K954"/>
  <c r="P954" s="1"/>
  <c r="K375"/>
  <c r="P375" s="1"/>
  <c r="K394"/>
  <c r="P394" s="1"/>
  <c r="K400"/>
  <c r="P400" s="1"/>
  <c r="K402"/>
  <c r="P402" s="1"/>
  <c r="K333"/>
  <c r="P333" s="1"/>
  <c r="K1106"/>
  <c r="P1106" s="1"/>
  <c r="K336"/>
  <c r="P336" s="1"/>
  <c r="K349"/>
  <c r="P349" s="1"/>
  <c r="K440"/>
  <c r="P440" s="1"/>
  <c r="K521"/>
  <c r="P521" s="1"/>
  <c r="K523"/>
  <c r="P523" s="1"/>
  <c r="K529"/>
  <c r="P529" s="1"/>
  <c r="K579"/>
  <c r="P579" s="1"/>
  <c r="K581"/>
  <c r="P581" s="1"/>
  <c r="K583"/>
  <c r="P583" s="1"/>
  <c r="K586"/>
  <c r="P586" s="1"/>
  <c r="K590"/>
  <c r="P590" s="1"/>
  <c r="K592"/>
  <c r="P592" s="1"/>
  <c r="K594"/>
  <c r="P594" s="1"/>
  <c r="K596"/>
  <c r="P596" s="1"/>
  <c r="K598"/>
  <c r="P598" s="1"/>
  <c r="K690"/>
  <c r="P690" s="1"/>
  <c r="K730"/>
  <c r="P730" s="1"/>
  <c r="K733"/>
  <c r="P733" s="1"/>
  <c r="K760"/>
  <c r="P760" s="1"/>
  <c r="K833"/>
  <c r="P833" s="1"/>
  <c r="K871"/>
  <c r="P871" s="1"/>
  <c r="K875"/>
  <c r="P875" s="1"/>
  <c r="K978"/>
  <c r="P978" s="1"/>
  <c r="K324"/>
  <c r="P324" s="1"/>
  <c r="K327"/>
  <c r="P327" s="1"/>
  <c r="K347"/>
  <c r="P347" s="1"/>
  <c r="K351"/>
  <c r="P351" s="1"/>
  <c r="K1037" l="1"/>
  <c r="P1037" s="1"/>
  <c r="P424"/>
  <c r="P247"/>
  <c r="K239"/>
  <c r="P239" s="1"/>
  <c r="O236"/>
  <c r="K237"/>
  <c r="O427"/>
  <c r="K428"/>
  <c r="O412"/>
  <c r="K413"/>
  <c r="O990"/>
  <c r="K991"/>
  <c r="O1040"/>
  <c r="K1041"/>
  <c r="K977"/>
  <c r="P323"/>
  <c r="K207"/>
  <c r="O205"/>
  <c r="K106"/>
  <c r="P120"/>
  <c r="O996"/>
  <c r="O1043"/>
  <c r="K1044"/>
  <c r="K317"/>
  <c r="P93"/>
  <c r="O993"/>
  <c r="K994"/>
  <c r="P342"/>
  <c r="K996"/>
  <c r="P996" s="1"/>
  <c r="P997"/>
  <c r="P1124"/>
  <c r="K1123"/>
  <c r="P1123" s="1"/>
  <c r="K184"/>
  <c r="P33"/>
  <c r="P462"/>
  <c r="K1021"/>
  <c r="P1021" s="1"/>
  <c r="K335"/>
  <c r="P335" s="1"/>
  <c r="K314"/>
  <c r="P314" s="1"/>
  <c r="K973"/>
  <c r="P973" s="1"/>
  <c r="K100"/>
  <c r="P100" s="1"/>
  <c r="K974"/>
  <c r="P974" s="1"/>
  <c r="K356"/>
  <c r="P356" s="1"/>
  <c r="K1024"/>
  <c r="P1024" s="1"/>
  <c r="O136"/>
  <c r="K99"/>
  <c r="P99" s="1"/>
  <c r="K981"/>
  <c r="P981" s="1"/>
  <c r="K112"/>
  <c r="P112" s="1"/>
  <c r="K403"/>
  <c r="P403" s="1"/>
  <c r="K126"/>
  <c r="P126" s="1"/>
  <c r="K17"/>
  <c r="P17" s="1"/>
  <c r="K18"/>
  <c r="P18" s="1"/>
  <c r="O85" l="1"/>
  <c r="K86"/>
  <c r="K976"/>
  <c r="P976" s="1"/>
  <c r="P977"/>
  <c r="P991"/>
  <c r="K990"/>
  <c r="P990" s="1"/>
  <c r="K427"/>
  <c r="P427" s="1"/>
  <c r="P428"/>
  <c r="O976"/>
  <c r="O362"/>
  <c r="K363"/>
  <c r="K24"/>
  <c r="K418"/>
  <c r="O416"/>
  <c r="K116"/>
  <c r="O114"/>
  <c r="K993"/>
  <c r="P993" s="1"/>
  <c r="P994"/>
  <c r="P317"/>
  <c r="O105"/>
  <c r="O1067"/>
  <c r="K1070"/>
  <c r="K1043"/>
  <c r="P1043" s="1"/>
  <c r="P1044"/>
  <c r="P207"/>
  <c r="K205"/>
  <c r="P205" s="1"/>
  <c r="K136"/>
  <c r="K105"/>
  <c r="P105" s="1"/>
  <c r="P106"/>
  <c r="K1040"/>
  <c r="P1040" s="1"/>
  <c r="P1041"/>
  <c r="P413"/>
  <c r="K412"/>
  <c r="P412" s="1"/>
  <c r="K236"/>
  <c r="P236" s="1"/>
  <c r="P237"/>
  <c r="P184"/>
  <c r="K482"/>
  <c r="P482" s="1"/>
  <c r="P136" l="1"/>
  <c r="K85"/>
  <c r="P85" s="1"/>
  <c r="P86"/>
  <c r="K1067"/>
  <c r="P1067" s="1"/>
  <c r="P1070"/>
  <c r="P418"/>
  <c r="K416"/>
  <c r="P416" s="1"/>
  <c r="K362"/>
  <c r="P362" s="1"/>
  <c r="P363"/>
  <c r="K1062"/>
  <c r="O1060"/>
  <c r="P116"/>
  <c r="K114"/>
  <c r="P114" s="1"/>
  <c r="P24"/>
  <c r="K1056"/>
  <c r="P1056" s="1"/>
  <c r="K738"/>
  <c r="P738" s="1"/>
  <c r="K150"/>
  <c r="P150" s="1"/>
  <c r="P1062" l="1"/>
  <c r="K1060"/>
  <c r="P1060" s="1"/>
  <c r="K148"/>
  <c r="K988"/>
  <c r="P988" s="1"/>
  <c r="K168"/>
  <c r="P168" s="1"/>
  <c r="O166" l="1"/>
  <c r="K167"/>
  <c r="K141"/>
  <c r="O134"/>
  <c r="P148"/>
  <c r="K166" l="1"/>
  <c r="P166" s="1"/>
  <c r="P167"/>
  <c r="P141"/>
  <c r="K134"/>
  <c r="P134" s="1"/>
  <c r="O186"/>
  <c r="K187"/>
  <c r="K164"/>
  <c r="P164" s="1"/>
  <c r="K802"/>
  <c r="P802" s="1"/>
  <c r="K987" l="1"/>
  <c r="P987" s="1"/>
  <c r="P187"/>
  <c r="K186"/>
  <c r="P186" s="1"/>
  <c r="O162"/>
  <c r="K163"/>
  <c r="K338"/>
  <c r="P338" s="1"/>
  <c r="K373"/>
  <c r="P373" s="1"/>
  <c r="K773"/>
  <c r="P773" s="1"/>
  <c r="K726"/>
  <c r="P726" s="1"/>
  <c r="K560"/>
  <c r="P560" s="1"/>
  <c r="K783"/>
  <c r="P783" s="1"/>
  <c r="K716"/>
  <c r="P716" s="1"/>
  <c r="K675"/>
  <c r="P675" s="1"/>
  <c r="K481"/>
  <c r="P481" s="1"/>
  <c r="K353"/>
  <c r="P353" s="1"/>
  <c r="K343"/>
  <c r="O97"/>
  <c r="O80"/>
  <c r="K1053"/>
  <c r="P1053" s="1"/>
  <c r="K1018"/>
  <c r="P1018" s="1"/>
  <c r="K1015"/>
  <c r="P1015" s="1"/>
  <c r="K985"/>
  <c r="K910"/>
  <c r="P910" s="1"/>
  <c r="K902"/>
  <c r="P902" s="1"/>
  <c r="K891"/>
  <c r="P891" s="1"/>
  <c r="K837"/>
  <c r="P837" s="1"/>
  <c r="K717"/>
  <c r="P717" s="1"/>
  <c r="K537"/>
  <c r="P537" s="1"/>
  <c r="K532"/>
  <c r="P532" s="1"/>
  <c r="K437"/>
  <c r="P437" s="1"/>
  <c r="K391"/>
  <c r="P391" s="1"/>
  <c r="K382"/>
  <c r="P382" s="1"/>
  <c r="K372"/>
  <c r="P372" s="1"/>
  <c r="K379"/>
  <c r="P379" s="1"/>
  <c r="K374"/>
  <c r="P374" s="1"/>
  <c r="K371"/>
  <c r="P371" s="1"/>
  <c r="K357"/>
  <c r="P357" s="1"/>
  <c r="K348"/>
  <c r="P348" s="1"/>
  <c r="K212"/>
  <c r="P212" s="1"/>
  <c r="O157"/>
  <c r="K157" s="1"/>
  <c r="P157" s="1"/>
  <c r="O156"/>
  <c r="K156" s="1"/>
  <c r="P156" s="1"/>
  <c r="O155"/>
  <c r="O123"/>
  <c r="O124"/>
  <c r="K124" s="1"/>
  <c r="P124" s="1"/>
  <c r="O51"/>
  <c r="K51" s="1"/>
  <c r="P51" s="1"/>
  <c r="O50"/>
  <c r="K50" s="1"/>
  <c r="P50" s="1"/>
  <c r="O53"/>
  <c r="K53" s="1"/>
  <c r="P53" s="1"/>
  <c r="O45"/>
  <c r="K45" s="1"/>
  <c r="P45" s="1"/>
  <c r="K748"/>
  <c r="P748" s="1"/>
  <c r="K789"/>
  <c r="P789" s="1"/>
  <c r="K932"/>
  <c r="P932" s="1"/>
  <c r="K743"/>
  <c r="P743" s="1"/>
  <c r="K737"/>
  <c r="P737" s="1"/>
  <c r="K492"/>
  <c r="P492" s="1"/>
  <c r="K493"/>
  <c r="P493" s="1"/>
  <c r="K931"/>
  <c r="P931" s="1"/>
  <c r="K881"/>
  <c r="P881" s="1"/>
  <c r="K656"/>
  <c r="P656" s="1"/>
  <c r="K903"/>
  <c r="P903" s="1"/>
  <c r="K840"/>
  <c r="P840" s="1"/>
  <c r="K496"/>
  <c r="P496" s="1"/>
  <c r="K495"/>
  <c r="P495" s="1"/>
  <c r="K914"/>
  <c r="P914" s="1"/>
  <c r="K889"/>
  <c r="P889" s="1"/>
  <c r="K1097"/>
  <c r="P1097" s="1"/>
  <c r="K518"/>
  <c r="P518" s="1"/>
  <c r="K431"/>
  <c r="P431" s="1"/>
  <c r="K66"/>
  <c r="P66" s="1"/>
  <c r="K65"/>
  <c r="P65" s="1"/>
  <c r="O83"/>
  <c r="K95"/>
  <c r="K501"/>
  <c r="P501" s="1"/>
  <c r="K950"/>
  <c r="P950" s="1"/>
  <c r="K461"/>
  <c r="P461" s="1"/>
  <c r="K264"/>
  <c r="P264" s="1"/>
  <c r="K265"/>
  <c r="P265" s="1"/>
  <c r="K269"/>
  <c r="P269" s="1"/>
  <c r="K279"/>
  <c r="P279" s="1"/>
  <c r="K282"/>
  <c r="P282" s="1"/>
  <c r="K267"/>
  <c r="P267" s="1"/>
  <c r="K288"/>
  <c r="P288" s="1"/>
  <c r="K298"/>
  <c r="P298" s="1"/>
  <c r="K308"/>
  <c r="P308" s="1"/>
  <c r="K306"/>
  <c r="P306" s="1"/>
  <c r="P95" l="1"/>
  <c r="K211"/>
  <c r="K254"/>
  <c r="K1011"/>
  <c r="O92"/>
  <c r="K97"/>
  <c r="P97" s="1"/>
  <c r="O405"/>
  <c r="K406"/>
  <c r="K162"/>
  <c r="P162" s="1"/>
  <c r="P163"/>
  <c r="K278"/>
  <c r="P278" s="1"/>
  <c r="K272"/>
  <c r="P272" s="1"/>
  <c r="K520"/>
  <c r="P520" s="1"/>
  <c r="K771"/>
  <c r="P771" s="1"/>
  <c r="K276"/>
  <c r="P276" s="1"/>
  <c r="K534"/>
  <c r="P534" s="1"/>
  <c r="K331"/>
  <c r="O1051"/>
  <c r="K1052"/>
  <c r="K222"/>
  <c r="O220"/>
  <c r="K123"/>
  <c r="O119"/>
  <c r="O258"/>
  <c r="K259"/>
  <c r="P343"/>
  <c r="O233"/>
  <c r="K234"/>
  <c r="K30"/>
  <c r="P30" s="1"/>
  <c r="S24"/>
  <c r="O217"/>
  <c r="K218"/>
  <c r="O79"/>
  <c r="S79" s="1"/>
  <c r="K80"/>
  <c r="K311"/>
  <c r="P311" s="1"/>
  <c r="K303"/>
  <c r="P303" s="1"/>
  <c r="K295"/>
  <c r="P295" s="1"/>
  <c r="K310"/>
  <c r="P310" s="1"/>
  <c r="K302"/>
  <c r="P302" s="1"/>
  <c r="K291"/>
  <c r="P291" s="1"/>
  <c r="K275"/>
  <c r="P275" s="1"/>
  <c r="K285"/>
  <c r="P285" s="1"/>
  <c r="K277"/>
  <c r="P277" s="1"/>
  <c r="K268"/>
  <c r="P268" s="1"/>
  <c r="O369"/>
  <c r="K370"/>
  <c r="O82"/>
  <c r="S82" s="1"/>
  <c r="K83"/>
  <c r="K1086"/>
  <c r="K25"/>
  <c r="S25"/>
  <c r="K155"/>
  <c r="O145"/>
  <c r="O409"/>
  <c r="K410"/>
  <c r="P985"/>
  <c r="K1001"/>
  <c r="O321"/>
  <c r="K337"/>
  <c r="P337" s="1"/>
  <c r="K294"/>
  <c r="P294" s="1"/>
  <c r="K287"/>
  <c r="P287" s="1"/>
  <c r="K281"/>
  <c r="P281" s="1"/>
  <c r="K623"/>
  <c r="K880"/>
  <c r="P880" s="1"/>
  <c r="K531"/>
  <c r="P531" s="1"/>
  <c r="K1028"/>
  <c r="P1028" s="1"/>
  <c r="K301"/>
  <c r="P301" s="1"/>
  <c r="K299"/>
  <c r="P299" s="1"/>
  <c r="O179"/>
  <c r="K556"/>
  <c r="P556" s="1"/>
  <c r="K271"/>
  <c r="P271" s="1"/>
  <c r="K309"/>
  <c r="P309" s="1"/>
  <c r="K289"/>
  <c r="P289" s="1"/>
  <c r="K283"/>
  <c r="P283" s="1"/>
  <c r="K273"/>
  <c r="P273" s="1"/>
  <c r="K502"/>
  <c r="P502" s="1"/>
  <c r="K657"/>
  <c r="P657" s="1"/>
  <c r="K280"/>
  <c r="P280" s="1"/>
  <c r="K300"/>
  <c r="P300" s="1"/>
  <c r="K290"/>
  <c r="P290" s="1"/>
  <c r="K89"/>
  <c r="K312"/>
  <c r="P312" s="1"/>
  <c r="K307"/>
  <c r="P307" s="1"/>
  <c r="K304"/>
  <c r="P304" s="1"/>
  <c r="K297"/>
  <c r="P297" s="1"/>
  <c r="K296"/>
  <c r="P296" s="1"/>
  <c r="K293"/>
  <c r="P293" s="1"/>
  <c r="K274"/>
  <c r="P274" s="1"/>
  <c r="K266"/>
  <c r="P266" s="1"/>
  <c r="K41"/>
  <c r="P41" s="1"/>
  <c r="K355"/>
  <c r="P355" s="1"/>
  <c r="K284"/>
  <c r="P284" s="1"/>
  <c r="K449"/>
  <c r="P449" s="1"/>
  <c r="K1048"/>
  <c r="P1048" s="1"/>
  <c r="K20"/>
  <c r="P20" s="1"/>
  <c r="K960"/>
  <c r="P960" s="1"/>
  <c r="K215"/>
  <c r="P215" s="1"/>
  <c r="K1030"/>
  <c r="P1030" s="1"/>
  <c r="K339"/>
  <c r="P339" s="1"/>
  <c r="K1004"/>
  <c r="P1004" s="1"/>
  <c r="K360"/>
  <c r="P360" s="1"/>
  <c r="K1036"/>
  <c r="P1036" s="1"/>
  <c r="K286"/>
  <c r="P286" s="1"/>
  <c r="K1096" l="1"/>
  <c r="P1096" s="1"/>
  <c r="O1079"/>
  <c r="K179"/>
  <c r="O178"/>
  <c r="O341"/>
  <c r="K358"/>
  <c r="K341" s="1"/>
  <c r="P341" s="1"/>
  <c r="P155"/>
  <c r="K145"/>
  <c r="P145" s="1"/>
  <c r="P222"/>
  <c r="K220"/>
  <c r="P220" s="1"/>
  <c r="K75"/>
  <c r="P75" s="1"/>
  <c r="K986"/>
  <c r="O983"/>
  <c r="K200"/>
  <c r="O198"/>
  <c r="K263"/>
  <c r="O261"/>
  <c r="P25"/>
  <c r="K22"/>
  <c r="P22" s="1"/>
  <c r="K217"/>
  <c r="P217" s="1"/>
  <c r="P218"/>
  <c r="K233"/>
  <c r="P233" s="1"/>
  <c r="P234"/>
  <c r="P259"/>
  <c r="K258"/>
  <c r="P258" s="1"/>
  <c r="P331"/>
  <c r="K321"/>
  <c r="P321" s="1"/>
  <c r="P254"/>
  <c r="K92"/>
  <c r="P92" s="1"/>
  <c r="K1047"/>
  <c r="O1046"/>
  <c r="P370"/>
  <c r="K369"/>
  <c r="P369" s="1"/>
  <c r="P89"/>
  <c r="K82"/>
  <c r="P82" s="1"/>
  <c r="P83"/>
  <c r="P123"/>
  <c r="K119"/>
  <c r="P119" s="1"/>
  <c r="P1011"/>
  <c r="P211"/>
  <c r="K209"/>
  <c r="P209" s="1"/>
  <c r="K430"/>
  <c r="P430" s="1"/>
  <c r="O1000"/>
  <c r="O430"/>
  <c r="K367"/>
  <c r="K1034"/>
  <c r="O1032"/>
  <c r="O1076"/>
  <c r="K1077"/>
  <c r="O88"/>
  <c r="K90"/>
  <c r="P90" s="1"/>
  <c r="O1026"/>
  <c r="K1027"/>
  <c r="K1000"/>
  <c r="P1000" s="1"/>
  <c r="P1001"/>
  <c r="K409"/>
  <c r="P409" s="1"/>
  <c r="P410"/>
  <c r="P1086"/>
  <c r="K79"/>
  <c r="P79" s="1"/>
  <c r="P80"/>
  <c r="P1052"/>
  <c r="K1051"/>
  <c r="P1051" s="1"/>
  <c r="P406"/>
  <c r="K405"/>
  <c r="P405" s="1"/>
  <c r="O22"/>
  <c r="O209"/>
  <c r="O420"/>
  <c r="K421"/>
  <c r="P623"/>
  <c r="K256"/>
  <c r="P256" s="1"/>
  <c r="K1079" l="1"/>
  <c r="P1079" s="1"/>
  <c r="P200"/>
  <c r="K198"/>
  <c r="P198" s="1"/>
  <c r="P179"/>
  <c r="K178"/>
  <c r="P178" s="1"/>
  <c r="K366"/>
  <c r="K365" s="1"/>
  <c r="K425"/>
  <c r="O423"/>
  <c r="K319"/>
  <c r="O316"/>
  <c r="K1076"/>
  <c r="P1076" s="1"/>
  <c r="P1077"/>
  <c r="K1073"/>
  <c r="P365"/>
  <c r="P367"/>
  <c r="P263"/>
  <c r="K261"/>
  <c r="P261" s="1"/>
  <c r="P986"/>
  <c r="K983"/>
  <c r="P983" s="1"/>
  <c r="P1027"/>
  <c r="K1026"/>
  <c r="P1026" s="1"/>
  <c r="P1034"/>
  <c r="K1032"/>
  <c r="P1032" s="1"/>
  <c r="P1047"/>
  <c r="K1046"/>
  <c r="P1046" s="1"/>
  <c r="P358"/>
  <c r="IV358" s="1"/>
  <c r="K88"/>
  <c r="P88" s="1"/>
  <c r="O14"/>
  <c r="K19"/>
  <c r="K420"/>
  <c r="P420" s="1"/>
  <c r="P421"/>
  <c r="K1074"/>
  <c r="P1074" s="1"/>
  <c r="P366" l="1"/>
  <c r="K255"/>
  <c r="O253"/>
  <c r="P319"/>
  <c r="K316"/>
  <c r="P316" s="1"/>
  <c r="P425"/>
  <c r="K423"/>
  <c r="P423" s="1"/>
  <c r="O1072"/>
  <c r="P1073"/>
  <c r="K1072"/>
  <c r="P1072" s="1"/>
  <c r="K1019"/>
  <c r="O1009"/>
  <c r="P19"/>
  <c r="K14"/>
  <c r="P255" l="1"/>
  <c r="K253"/>
  <c r="P253" s="1"/>
  <c r="P1019"/>
  <c r="K1009"/>
  <c r="P1009" s="1"/>
  <c r="P14"/>
  <c r="P12" l="1"/>
</calcChain>
</file>

<file path=xl/sharedStrings.xml><?xml version="1.0" encoding="utf-8"?>
<sst xmlns="http://schemas.openxmlformats.org/spreadsheetml/2006/main" count="5269" uniqueCount="2007">
  <si>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</si>
  <si>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</si>
  <si>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</si>
  <si>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</si>
  <si>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</si>
  <si>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</si>
  <si>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</si>
  <si>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</si>
  <si>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38.</t>
  </si>
  <si>
    <t>41.</t>
  </si>
  <si>
    <t>42.</t>
  </si>
  <si>
    <t>43.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</si>
  <si>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</si>
  <si>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</si>
  <si>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</si>
  <si>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</si>
  <si>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</si>
  <si>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</si>
  <si>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</si>
  <si>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</si>
  <si>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</si>
  <si>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</si>
  <si>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</si>
  <si>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</si>
  <si>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</si>
  <si>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</si>
  <si>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</si>
  <si>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</si>
  <si>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</si>
  <si>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</si>
  <si>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</si>
  <si>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</si>
  <si>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</si>
  <si>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</si>
  <si>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</si>
  <si>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</si>
  <si>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</si>
  <si>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</si>
  <si>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</si>
  <si>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</si>
  <si>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</si>
  <si>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</si>
  <si>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</si>
  <si>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</si>
  <si>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</si>
  <si>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</si>
  <si>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</si>
  <si>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</si>
  <si>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</si>
  <si>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</si>
  <si>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</si>
  <si>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</si>
  <si>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</si>
  <si>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</si>
  <si>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</si>
  <si>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</si>
  <si>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</si>
  <si>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</si>
  <si>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</si>
  <si>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</si>
  <si>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</si>
  <si>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</si>
  <si>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</si>
  <si>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</si>
  <si>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</si>
  <si>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</si>
  <si>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</si>
  <si>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</si>
  <si>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</si>
  <si>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</si>
  <si>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</si>
  <si>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</si>
  <si>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</si>
  <si>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</si>
  <si>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</si>
  <si>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</si>
  <si>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</si>
  <si>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</si>
  <si>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</si>
  <si>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</si>
  <si>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</si>
  <si>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</si>
  <si>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</si>
  <si>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12</t>
  </si>
  <si>
    <t>Г. Вязьма, ул. 25 Октября, д. 23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</si>
  <si>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</si>
  <si>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</si>
  <si>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</si>
  <si>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</si>
  <si>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</si>
  <si>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</si>
  <si>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</si>
  <si>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</si>
  <si>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</si>
  <si>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</si>
  <si>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</si>
  <si>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</si>
  <si>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</si>
  <si>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</si>
  <si>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</si>
  <si>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</si>
  <si>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</si>
  <si>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</si>
  <si>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</si>
  <si>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</si>
  <si>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</si>
  <si>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</si>
  <si>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</si>
  <si>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</si>
  <si>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</si>
  <si>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Парижской Коммуны, д. 9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</si>
  <si>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</si>
  <si>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</si>
  <si>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</si>
  <si>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</si>
  <si>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</si>
  <si>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</si>
  <si>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</si>
  <si>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</si>
  <si>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</si>
  <si>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</si>
  <si>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</si>
  <si>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</si>
  <si>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</si>
  <si>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</si>
  <si>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</si>
  <si>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</si>
  <si>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</si>
  <si>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</si>
  <si>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</si>
  <si>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</si>
  <si>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</si>
  <si>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</si>
  <si>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</si>
  <si>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</si>
  <si>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</si>
  <si>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</si>
  <si>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</si>
  <si>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</si>
  <si>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</si>
  <si>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</si>
  <si>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</si>
  <si>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</si>
  <si>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</si>
  <si>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</si>
  <si>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</si>
  <si>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</si>
  <si>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</si>
  <si>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</si>
  <si>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</si>
  <si>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</si>
  <si>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</si>
  <si>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</si>
  <si>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</si>
  <si>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</si>
  <si>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</si>
  <si>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</si>
  <si>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</si>
  <si>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</si>
  <si>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</si>
  <si>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</si>
  <si>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</si>
  <si>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</si>
  <si>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</si>
  <si>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</si>
  <si>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</si>
  <si>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</si>
  <si>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</si>
  <si>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</si>
  <si>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</si>
  <si>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</si>
  <si>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</si>
  <si>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</si>
  <si>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</si>
  <si>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</si>
  <si>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</si>
  <si>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</si>
  <si>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</si>
  <si>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14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</si>
  <si>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</si>
  <si>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</si>
  <si>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</si>
  <si>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</si>
  <si>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</si>
  <si>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</si>
  <si>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</si>
  <si>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</si>
  <si>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</si>
  <si>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Пос. Красный, ул. Ленина, д. 16а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</si>
  <si>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</si>
  <si>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</si>
  <si>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</si>
  <si>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</si>
  <si>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</si>
  <si>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</si>
  <si>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</si>
  <si>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</si>
  <si>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</si>
  <si>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</si>
  <si>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</si>
  <si>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</si>
  <si>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</si>
  <si>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</si>
  <si>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</si>
  <si>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</si>
  <si>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</si>
  <si>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</si>
  <si>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</si>
  <si>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</si>
  <si>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</si>
  <si>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</si>
  <si>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</si>
  <si>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</si>
  <si>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</si>
  <si>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</si>
  <si>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</si>
  <si>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</si>
  <si>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</si>
  <si>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</si>
  <si>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</si>
  <si>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</si>
  <si>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</si>
  <si>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</si>
  <si>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</si>
  <si>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</si>
  <si>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</si>
  <si>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</si>
  <si>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</si>
  <si>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</si>
  <si>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</si>
  <si>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</si>
  <si>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</si>
  <si>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</si>
  <si>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</si>
  <si>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</si>
  <si>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</si>
  <si>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</si>
  <si>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</si>
  <si>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</si>
  <si>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</si>
  <si>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</si>
  <si>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</si>
  <si>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</si>
  <si>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</si>
  <si>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</si>
  <si>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</si>
  <si>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</si>
  <si>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</si>
  <si>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</si>
  <si>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</si>
  <si>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</si>
  <si>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</si>
  <si>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</si>
  <si>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</si>
  <si>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</si>
  <si>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</si>
  <si>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</si>
  <si>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</si>
  <si>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</si>
  <si>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</si>
  <si>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</si>
  <si>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</si>
  <si>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</si>
  <si>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</si>
  <si>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</si>
  <si>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</si>
  <si>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</si>
  <si>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</si>
  <si>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</si>
  <si>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</si>
  <si>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</si>
  <si>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</si>
  <si>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</si>
  <si>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</si>
  <si>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</si>
  <si>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</si>
  <si>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</si>
  <si>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</si>
  <si>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</si>
  <si>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</si>
  <si>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27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</si>
  <si>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</si>
  <si>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</si>
  <si>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</si>
  <si>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</si>
  <si>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</si>
  <si>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</si>
  <si>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</si>
  <si>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</si>
  <si>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</si>
  <si>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</si>
  <si>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</si>
  <si>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</si>
  <si>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</si>
  <si>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</si>
  <si>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</si>
  <si>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</si>
  <si>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</si>
  <si>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</si>
  <si>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</si>
  <si>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</si>
  <si>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</si>
  <si>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</si>
  <si>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</si>
  <si>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</si>
  <si>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</si>
  <si>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</si>
  <si>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</si>
  <si>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</si>
  <si>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</si>
  <si>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</si>
  <si>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</si>
  <si>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</si>
  <si>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</si>
  <si>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</si>
  <si>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</si>
  <si>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</si>
  <si>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</si>
  <si>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</si>
  <si>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</si>
  <si>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</si>
  <si>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</si>
  <si>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</si>
  <si>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</si>
  <si>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</si>
  <si>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</si>
  <si>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</si>
  <si>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</si>
  <si>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</si>
  <si>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</si>
  <si>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</si>
  <si>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</si>
  <si>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Пос. Вадино, ул. Центральная, д. 14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</si>
  <si>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</si>
  <si>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</si>
  <si>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</si>
  <si>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</si>
  <si>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</si>
  <si>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</si>
  <si>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</si>
  <si>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</si>
  <si>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</si>
  <si>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</si>
  <si>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</si>
  <si>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</si>
  <si>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</si>
  <si>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</si>
  <si>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</si>
  <si>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</si>
  <si>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</si>
  <si>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</si>
  <si>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</si>
  <si>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</si>
  <si>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</si>
  <si>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</si>
  <si>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</si>
  <si>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</si>
  <si>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</si>
  <si>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</si>
  <si>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</si>
  <si>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</si>
  <si>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</si>
  <si>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</si>
  <si>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</si>
  <si>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</si>
  <si>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</si>
  <si>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</si>
  <si>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</si>
  <si>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</si>
  <si>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</si>
  <si>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</si>
  <si>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</si>
  <si>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</si>
  <si>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</si>
  <si>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</si>
  <si>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</si>
  <si>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</si>
  <si>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</si>
  <si>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</si>
  <si>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</si>
  <si>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</si>
  <si>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</si>
  <si>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</si>
  <si>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</si>
  <si>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</si>
  <si>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</si>
  <si>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</si>
  <si>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Старо-Чернушенский, д. 2</t>
  </si>
  <si>
    <t>Г. Смоленск, пер. Старо-Чернушенский, д. 2а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</si>
  <si>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</si>
  <si>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</si>
  <si>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</si>
  <si>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</si>
  <si>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</si>
  <si>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</si>
  <si>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</si>
  <si>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</si>
  <si>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</si>
  <si>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</si>
  <si>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</si>
  <si>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</si>
  <si>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</si>
  <si>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</si>
  <si>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</si>
  <si>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</si>
  <si>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</si>
  <si>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</si>
  <si>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</si>
  <si>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</si>
  <si>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</si>
  <si>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</si>
  <si>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</si>
  <si>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</si>
  <si>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</si>
  <si>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</si>
  <si>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</si>
  <si>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</si>
  <si>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</si>
  <si>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</si>
  <si>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</si>
  <si>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</si>
  <si>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</si>
  <si>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</si>
  <si>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</si>
  <si>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</si>
  <si>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</si>
  <si>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</si>
  <si>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</si>
  <si>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</si>
  <si>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</si>
  <si>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</si>
  <si>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</si>
  <si>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</si>
  <si>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</si>
  <si>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</si>
  <si>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</si>
  <si>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</si>
  <si>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</si>
  <si>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</si>
  <si>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</si>
  <si>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</si>
  <si>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</si>
  <si>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</si>
  <si>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</si>
  <si>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</si>
  <si>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</si>
  <si>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</si>
  <si>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</si>
  <si>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</si>
  <si>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</si>
  <si>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</si>
  <si>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</si>
  <si>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</si>
  <si>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</si>
  <si>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</si>
  <si>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</si>
  <si>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</si>
  <si>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</si>
  <si>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</si>
  <si>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</si>
  <si>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</si>
  <si>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</si>
  <si>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</si>
  <si>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</si>
  <si>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</si>
  <si>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</si>
  <si>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</si>
  <si>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</si>
  <si>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29а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</si>
  <si>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</si>
  <si>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</si>
  <si>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37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</si>
  <si>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</si>
  <si>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</si>
  <si>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45/1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</si>
  <si>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</si>
  <si>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</si>
  <si>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</si>
  <si>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</si>
  <si>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</si>
  <si>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</si>
  <si>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</si>
  <si>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</si>
  <si>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</si>
  <si>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</si>
  <si>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</si>
  <si>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</si>
  <si>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</si>
  <si>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</si>
  <si>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</si>
  <si>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</si>
  <si>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</si>
  <si>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</si>
  <si>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</si>
  <si>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</si>
  <si>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</si>
  <si>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</si>
  <si>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</si>
  <si>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</si>
  <si>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</si>
  <si>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</si>
  <si>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</si>
  <si>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</si>
  <si>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</si>
  <si>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</si>
  <si>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</si>
  <si>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</si>
  <si>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</si>
  <si>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</si>
  <si>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</si>
  <si>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</si>
  <si>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</si>
  <si>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</si>
  <si>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</si>
  <si>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</si>
  <si>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</si>
  <si>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</si>
  <si>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</si>
  <si>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</si>
  <si>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</si>
  <si>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</si>
  <si>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</si>
  <si>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</si>
  <si>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</si>
  <si>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</si>
  <si>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</si>
  <si>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</si>
  <si>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</si>
  <si>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</si>
  <si>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</si>
  <si>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</si>
  <si>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</si>
  <si>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</si>
  <si>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</si>
  <si>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</si>
  <si>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</si>
  <si>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</si>
  <si>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</si>
  <si>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</si>
  <si>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</si>
  <si>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</si>
  <si>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</si>
  <si>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</si>
  <si>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</si>
  <si>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</si>
  <si>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</si>
  <si>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</si>
  <si>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</si>
  <si>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</si>
  <si>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</si>
  <si>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</si>
  <si>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</si>
  <si>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</si>
  <si>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</si>
  <si>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10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</si>
  <si>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</si>
  <si>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</si>
  <si>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</si>
  <si>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</si>
  <si>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</si>
  <si>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</si>
  <si>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</si>
  <si>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</si>
  <si>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</si>
  <si>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</si>
  <si>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</si>
  <si>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</si>
  <si>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</si>
  <si>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</si>
  <si>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</si>
  <si>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</si>
  <si>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</si>
  <si>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</si>
  <si>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</si>
  <si>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</si>
  <si>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</si>
  <si>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</si>
  <si>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</si>
  <si>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</si>
  <si>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</si>
  <si>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</si>
  <si>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</si>
  <si>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</si>
  <si>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</si>
  <si>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</si>
  <si>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</si>
  <si>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</si>
  <si>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</si>
  <si>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</si>
  <si>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</si>
  <si>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</si>
  <si>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</si>
  <si>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</si>
  <si>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</si>
  <si>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</si>
  <si>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</si>
  <si>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</si>
  <si>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</si>
  <si>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</si>
  <si>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</si>
  <si>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</si>
  <si>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</si>
  <si>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</si>
  <si>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</si>
  <si>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</si>
  <si>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</si>
  <si>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</si>
  <si>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</si>
  <si>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</si>
  <si>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</si>
  <si>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</si>
  <si>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</si>
  <si>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</si>
  <si>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</si>
  <si>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</si>
  <si>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</si>
  <si>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</si>
  <si>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12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</si>
  <si>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</si>
  <si>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</si>
  <si>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</si>
  <si>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</si>
  <si>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</si>
  <si>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</si>
  <si>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</si>
  <si>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</si>
  <si>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</si>
  <si>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</si>
  <si>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</si>
  <si>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</si>
  <si>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</si>
  <si>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</si>
  <si>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</si>
  <si>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</si>
  <si>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</si>
  <si>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</si>
  <si>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</si>
  <si>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</si>
  <si>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</si>
  <si>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</si>
  <si>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</si>
  <si>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</si>
  <si>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</si>
  <si>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</si>
  <si>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</si>
  <si>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</si>
  <si>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</si>
  <si>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</si>
  <si>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</si>
  <si>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</si>
  <si>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</si>
  <si>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Озерная, д. 1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</si>
  <si>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</si>
  <si>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</si>
  <si>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</si>
  <si>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</si>
  <si>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</si>
  <si>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</si>
  <si>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</si>
  <si>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</si>
  <si>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</si>
  <si>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</si>
  <si>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</si>
  <si>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</si>
  <si>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</si>
  <si>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</si>
  <si>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</si>
  <si>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</si>
  <si>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</si>
  <si>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</si>
  <si>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</si>
  <si>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</si>
  <si>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</si>
  <si>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</si>
  <si>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</si>
  <si>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</si>
  <si>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</si>
  <si>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</si>
  <si>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</si>
  <si>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</si>
  <si>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</si>
  <si>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</si>
  <si>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</si>
  <si>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</si>
  <si>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</si>
  <si>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</si>
  <si>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</si>
  <si>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</si>
  <si>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</si>
  <si>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</si>
  <si>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</si>
  <si>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</si>
  <si>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</si>
  <si>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</si>
  <si>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</si>
  <si>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</si>
  <si>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</si>
  <si>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</si>
  <si>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</si>
  <si>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</si>
  <si>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</si>
  <si>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</si>
  <si>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</si>
  <si>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</si>
  <si>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</si>
  <si>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</si>
  <si>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</si>
  <si>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16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</si>
  <si>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</si>
  <si>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</si>
  <si>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</si>
  <si>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Студенческая, д. 3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</si>
  <si>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</si>
  <si>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</si>
  <si>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</si>
  <si>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</si>
  <si>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</si>
  <si>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</si>
  <si>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</si>
  <si>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</si>
  <si>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</si>
  <si>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</si>
  <si>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</si>
  <si>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</si>
  <si>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</si>
  <si>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</si>
  <si>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</si>
  <si>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</si>
  <si>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</si>
  <si>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</si>
  <si>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</si>
  <si>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</si>
  <si>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</si>
  <si>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</si>
  <si>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</si>
  <si>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</si>
  <si>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</si>
  <si>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</si>
  <si>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</si>
  <si>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</si>
  <si>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</si>
  <si>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</si>
  <si>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</si>
  <si>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</si>
  <si>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</si>
  <si>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</si>
  <si>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</si>
  <si>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</si>
  <si>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</si>
  <si>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</si>
  <si>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13б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</si>
  <si>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</si>
  <si>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</si>
  <si>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</si>
  <si>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</si>
  <si>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</si>
  <si>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</si>
  <si>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</si>
  <si>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</si>
  <si>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</si>
  <si>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</si>
  <si>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</si>
  <si>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</si>
  <si>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</si>
  <si>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</si>
  <si>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</si>
  <si>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</si>
  <si>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</si>
  <si>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</si>
  <si>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</si>
  <si>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</si>
  <si>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</si>
  <si>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</si>
  <si>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</si>
  <si>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</si>
  <si>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</si>
  <si>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</si>
  <si>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</si>
  <si>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</si>
  <si>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</si>
  <si>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</si>
  <si>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</si>
  <si>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</si>
  <si>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</si>
  <si>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</si>
  <si>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</si>
  <si>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</si>
  <si>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</si>
  <si>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</si>
  <si>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</si>
  <si>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</si>
  <si>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</si>
  <si>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</si>
  <si>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</si>
  <si>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</si>
  <si>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</si>
  <si>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</si>
  <si>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</si>
  <si>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</si>
  <si>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</si>
  <si>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</si>
  <si>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</si>
  <si>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</si>
  <si>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</si>
  <si>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</si>
  <si>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</si>
  <si>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</si>
  <si>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</si>
  <si>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</si>
  <si>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</si>
  <si>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</si>
  <si>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</si>
  <si>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</si>
  <si>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</si>
  <si>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</si>
  <si>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</si>
  <si>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Кощино, ул. Мира, д. 3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</si>
  <si>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</si>
  <si>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</si>
  <si>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</si>
  <si>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</si>
  <si>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</si>
  <si>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</si>
  <si>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</si>
  <si>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</si>
  <si>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</si>
  <si>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</si>
  <si>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</si>
  <si>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</si>
  <si>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</si>
  <si>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</si>
  <si>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</si>
  <si>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</si>
  <si>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</si>
  <si>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</si>
  <si>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</si>
  <si>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</si>
  <si>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</si>
  <si>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</si>
  <si>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</si>
  <si>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</si>
  <si>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</si>
  <si>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</si>
  <si>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</si>
  <si>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</si>
  <si>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</si>
  <si>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</si>
  <si>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</si>
  <si>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</si>
  <si>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</si>
  <si>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</si>
  <si>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</si>
  <si>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</si>
  <si>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</si>
  <si>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</si>
  <si>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</si>
  <si>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</si>
  <si>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</si>
  <si>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</si>
  <si>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</si>
  <si>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</si>
  <si>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</si>
  <si>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</si>
  <si>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</si>
  <si>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</si>
  <si>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</si>
  <si>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</si>
  <si>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</si>
  <si>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</si>
  <si>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</si>
  <si>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</si>
  <si>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</si>
  <si>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</si>
  <si>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</si>
  <si>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</si>
  <si>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</si>
  <si>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</si>
  <si>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</si>
  <si>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</si>
  <si>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</si>
  <si>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</si>
  <si>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</si>
  <si>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</si>
  <si>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</si>
  <si>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</si>
  <si>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</si>
  <si>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</si>
  <si>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</si>
  <si>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</si>
  <si>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</si>
  <si>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</si>
  <si>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</si>
  <si>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</si>
  <si>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</si>
  <si>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</si>
  <si>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</si>
  <si>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</si>
  <si>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</si>
  <si>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</si>
  <si>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</si>
  <si>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</si>
  <si>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</si>
  <si>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</si>
  <si>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</si>
  <si>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</si>
  <si>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</si>
  <si>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</si>
  <si>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</si>
  <si>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</si>
  <si>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</si>
  <si>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</si>
  <si>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</si>
  <si>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</si>
  <si>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</si>
  <si>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</si>
  <si>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</si>
  <si>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</si>
  <si>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</si>
  <si>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</si>
  <si>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</si>
  <si>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</si>
  <si>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</si>
  <si>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</si>
  <si>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</si>
  <si>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</si>
  <si>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</si>
  <si>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</si>
  <si>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</si>
  <si>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</si>
  <si>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</si>
  <si>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</si>
  <si>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</si>
  <si>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</si>
  <si>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</si>
  <si>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</si>
  <si>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</si>
  <si>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</si>
  <si>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</si>
  <si>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</si>
  <si>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</si>
  <si>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</si>
  <si>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</si>
  <si>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</si>
  <si>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</si>
  <si>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</si>
  <si>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</si>
  <si>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</si>
  <si>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</si>
  <si>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</si>
  <si>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</si>
  <si>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</si>
  <si>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</si>
  <si>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</si>
  <si>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</si>
  <si>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</si>
  <si>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65.</t>
  </si>
  <si>
    <t>66.</t>
  </si>
  <si>
    <t>67.</t>
  </si>
  <si>
    <t>69.</t>
  </si>
  <si>
    <t>70.</t>
  </si>
  <si>
    <t>71.</t>
  </si>
  <si>
    <t>72.</t>
  </si>
  <si>
    <t>73.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</si>
  <si>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</si>
  <si>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</si>
  <si>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</si>
  <si>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</si>
  <si>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</si>
  <si>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</si>
  <si>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</si>
  <si>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</si>
  <si>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</si>
  <si>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</si>
  <si>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</si>
  <si>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</si>
  <si>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</si>
  <si>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</si>
  <si>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</si>
  <si>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</si>
  <si>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</si>
  <si>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</si>
  <si>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</si>
  <si>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</si>
  <si>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</si>
  <si>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</si>
  <si>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</si>
  <si>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</si>
  <si>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</si>
  <si>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</si>
  <si>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</si>
  <si>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</si>
  <si>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</si>
  <si>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</si>
  <si>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</si>
  <si>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</si>
  <si>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</si>
  <si>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</si>
  <si>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</si>
  <si>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</si>
  <si>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</si>
  <si>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</si>
  <si>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</si>
  <si>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</si>
  <si>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</si>
  <si>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</si>
  <si>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</si>
  <si>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</si>
  <si>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</si>
  <si>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</si>
  <si>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</si>
  <si>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</si>
  <si>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</si>
  <si>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</si>
  <si>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</si>
  <si>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</si>
  <si>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</si>
  <si>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</si>
  <si>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</si>
  <si>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</si>
  <si>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</si>
  <si>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</si>
  <si>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</si>
  <si>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</si>
  <si>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</si>
  <si>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</si>
  <si>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</si>
  <si>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</si>
  <si>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</si>
  <si>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</si>
  <si>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</si>
  <si>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</si>
  <si>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</si>
  <si>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</si>
  <si>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</si>
  <si>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</si>
  <si>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</si>
  <si>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</si>
  <si>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</si>
  <si>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</si>
  <si>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</si>
  <si>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</si>
  <si>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</si>
  <si>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</si>
  <si>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</si>
  <si>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</si>
  <si>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</si>
  <si>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</si>
  <si>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</si>
  <si>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</si>
  <si>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</si>
  <si>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</si>
  <si>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</si>
  <si>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</si>
  <si>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</si>
  <si>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</si>
  <si>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</si>
  <si>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</si>
  <si>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</si>
  <si>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</si>
  <si>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</si>
  <si>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</si>
  <si>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</si>
  <si>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</si>
  <si>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</si>
  <si>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</si>
  <si>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</si>
  <si>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</si>
  <si>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</si>
  <si>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</si>
  <si>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</si>
  <si>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</si>
  <si>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</si>
  <si>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</si>
  <si>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</si>
  <si>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</si>
  <si>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</si>
  <si>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</si>
  <si>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</si>
  <si>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</si>
  <si>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</si>
  <si>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</si>
  <si>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</si>
  <si>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</si>
  <si>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</si>
  <si>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</si>
  <si>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</si>
  <si>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</si>
  <si>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</si>
  <si>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</si>
  <si>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</si>
  <si>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</si>
  <si>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</si>
  <si>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</si>
  <si>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</si>
  <si>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</si>
  <si>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</si>
  <si>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</si>
  <si>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</si>
  <si>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</si>
  <si>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</si>
  <si>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</si>
  <si>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</si>
  <si>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</si>
  <si>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</si>
  <si>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</si>
  <si>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</si>
  <si>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</si>
  <si>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</si>
  <si>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</si>
  <si>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</si>
  <si>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</si>
  <si>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</si>
  <si>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</si>
  <si>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</si>
  <si>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</si>
  <si>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</si>
  <si>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</si>
  <si>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</si>
  <si>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</si>
  <si>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</si>
  <si>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</si>
  <si>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</si>
  <si>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</si>
  <si>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</si>
  <si>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</si>
  <si>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</si>
  <si>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</si>
  <si>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</si>
  <si>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</si>
  <si>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</si>
  <si>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</si>
  <si>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</si>
  <si>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</si>
  <si>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</si>
  <si>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</si>
  <si>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</si>
  <si>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</si>
  <si>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</si>
  <si>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</si>
  <si>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</si>
  <si>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</si>
  <si>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</si>
  <si>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</si>
  <si>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</si>
  <si>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</si>
  <si>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</si>
  <si>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</si>
  <si>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</si>
  <si>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</si>
  <si>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</si>
  <si>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</si>
  <si>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</si>
  <si>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</si>
  <si>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</si>
  <si>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</si>
  <si>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</si>
  <si>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</si>
  <si>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</si>
  <si>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</si>
  <si>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</si>
  <si>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</si>
  <si>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</si>
  <si>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</si>
  <si>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</si>
  <si>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</si>
  <si>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</si>
  <si>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</si>
  <si>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</si>
  <si>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</si>
  <si>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</si>
  <si>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</si>
  <si>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</si>
  <si>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</si>
  <si>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</si>
  <si>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</si>
  <si>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</si>
  <si>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</si>
  <si>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</si>
  <si>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</si>
  <si>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</si>
  <si>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</si>
  <si>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</si>
  <si>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</si>
  <si>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</si>
  <si>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</si>
  <si>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</si>
  <si>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</si>
  <si>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</si>
  <si>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</si>
  <si>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</si>
  <si>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</si>
  <si>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</si>
  <si>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</si>
  <si>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</si>
  <si>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</si>
  <si>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</si>
  <si>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</si>
  <si>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</si>
  <si>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</si>
  <si>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</si>
  <si>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</si>
  <si>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</si>
  <si>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</si>
  <si>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</si>
  <si>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</si>
  <si>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</si>
  <si>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</si>
  <si>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</si>
  <si>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</si>
  <si>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</si>
  <si>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</si>
  <si>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</si>
  <si>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</si>
  <si>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</si>
  <si>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</si>
  <si>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</si>
  <si>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</si>
  <si>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</si>
  <si>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</si>
  <si>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</si>
  <si>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</si>
  <si>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</si>
  <si>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</si>
  <si>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</si>
  <si>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</si>
  <si>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</si>
  <si>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</si>
  <si>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</si>
  <si>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</si>
  <si>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</si>
  <si>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</si>
  <si>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</si>
  <si>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</si>
  <si>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</si>
  <si>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</si>
  <si>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</si>
  <si>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</si>
  <si>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</si>
  <si>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</si>
  <si>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</si>
  <si>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</si>
  <si>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</si>
  <si>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</si>
  <si>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</si>
  <si>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</si>
  <si>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</si>
  <si>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</si>
  <si>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</si>
  <si>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</si>
  <si>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</si>
  <si>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</si>
  <si>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</si>
  <si>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</si>
  <si>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</si>
  <si>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</si>
  <si>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</si>
  <si>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</si>
  <si>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</si>
  <si>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</si>
  <si>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</si>
  <si>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</si>
  <si>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</si>
  <si>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</si>
  <si>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</si>
  <si>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</si>
  <si>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</si>
  <si>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</si>
  <si>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</si>
  <si>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</si>
  <si>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</si>
  <si>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</si>
  <si>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</si>
  <si>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</si>
  <si>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</si>
  <si>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</si>
  <si>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</si>
  <si>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</si>
  <si>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</si>
  <si>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</si>
  <si>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</si>
  <si>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</si>
  <si>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</si>
  <si>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</si>
  <si>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</si>
  <si>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</si>
  <si>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</si>
  <si>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</si>
  <si>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</si>
  <si>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</si>
  <si>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</si>
  <si>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</si>
  <si>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</si>
  <si>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</si>
  <si>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</si>
  <si>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</si>
  <si>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</si>
  <si>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</si>
  <si>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</si>
  <si>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</si>
  <si>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</si>
  <si>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</si>
  <si>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</si>
  <si>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</si>
  <si>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</si>
  <si>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</si>
  <si>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</si>
  <si>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</si>
  <si>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</si>
  <si>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</si>
  <si>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</si>
  <si>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</si>
  <si>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</si>
  <si>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</si>
  <si>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</si>
  <si>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</si>
  <si>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</si>
  <si>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</si>
  <si>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</si>
  <si>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</si>
  <si>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</si>
  <si>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</si>
  <si>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</si>
  <si>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</si>
  <si>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</si>
  <si>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</si>
  <si>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457.</t>
  </si>
  <si>
    <t>458.</t>
  </si>
  <si>
    <t>459.</t>
  </si>
  <si>
    <t>460.</t>
  </si>
  <si>
    <t>461.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</si>
  <si>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</si>
  <si>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</si>
  <si>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</si>
  <si>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</si>
  <si>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</si>
  <si>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</si>
  <si>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</si>
  <si>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</si>
  <si>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</si>
  <si>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</si>
  <si>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</si>
  <si>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</si>
  <si>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</si>
  <si>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</si>
  <si>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</si>
  <si>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</si>
  <si>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</si>
  <si>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</si>
  <si>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</si>
  <si>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</si>
  <si>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</si>
  <si>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</si>
  <si>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</si>
  <si>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</si>
  <si>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</si>
  <si>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</si>
  <si>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</si>
  <si>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</si>
  <si>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</si>
  <si>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</si>
  <si>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</si>
  <si>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</si>
  <si>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</si>
  <si>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</si>
  <si>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</si>
  <si>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</si>
  <si>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</si>
  <si>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</si>
  <si>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</si>
  <si>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</si>
  <si>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</si>
  <si>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</si>
  <si>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</si>
  <si>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</si>
  <si>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</si>
  <si>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</si>
  <si>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</si>
  <si>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</si>
  <si>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</si>
  <si>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</si>
  <si>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</si>
  <si>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</si>
  <si>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</si>
  <si>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</si>
  <si>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</si>
  <si>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</si>
  <si>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</si>
  <si>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</si>
  <si>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</si>
  <si>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</si>
  <si>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</si>
  <si>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</si>
  <si>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</si>
  <si>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</si>
  <si>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</si>
  <si>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</si>
  <si>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</si>
  <si>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</si>
  <si>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</si>
  <si>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</si>
  <si>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</si>
  <si>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</si>
  <si>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</si>
  <si>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</si>
  <si>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</si>
  <si>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</si>
  <si>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</si>
  <si>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</si>
  <si>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</si>
  <si>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</si>
  <si>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</si>
  <si>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</si>
  <si>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</si>
  <si>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</si>
  <si>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</si>
  <si>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</si>
  <si>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</si>
  <si>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</si>
  <si>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</si>
  <si>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</si>
  <si>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</si>
  <si>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</si>
  <si>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</si>
  <si>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</si>
  <si>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</si>
  <si>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</si>
  <si>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</si>
  <si>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</si>
  <si>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</si>
  <si>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</si>
  <si>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</si>
  <si>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</si>
  <si>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</si>
  <si>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</si>
  <si>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</si>
  <si>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</si>
  <si>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</si>
  <si>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</si>
  <si>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</si>
  <si>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</si>
  <si>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</si>
  <si>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</si>
  <si>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</si>
  <si>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</si>
  <si>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</si>
  <si>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</si>
  <si>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</si>
  <si>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</si>
  <si>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</si>
  <si>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</si>
  <si>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</si>
  <si>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</si>
  <si>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</si>
  <si>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</si>
  <si>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</si>
  <si>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</si>
  <si>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</si>
  <si>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</si>
  <si>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</si>
  <si>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</si>
  <si>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</si>
  <si>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</si>
  <si>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</si>
  <si>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</si>
  <si>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</si>
  <si>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</si>
  <si>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</si>
  <si>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</si>
  <si>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</si>
  <si>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</si>
  <si>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</si>
  <si>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</si>
  <si>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</si>
  <si>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</si>
  <si>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</si>
  <si>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</si>
  <si>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</si>
  <si>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</si>
  <si>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</si>
  <si>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</si>
  <si>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</si>
  <si>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</si>
  <si>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</si>
  <si>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</si>
  <si>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</si>
  <si>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</si>
  <si>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</si>
  <si>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</si>
  <si>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</si>
  <si>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</si>
  <si>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</si>
  <si>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</si>
  <si>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</si>
  <si>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</si>
  <si>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</si>
  <si>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</si>
  <si>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</si>
  <si>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</si>
  <si>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</si>
  <si>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</si>
  <si>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</si>
  <si>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</si>
  <si>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</si>
  <si>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</si>
  <si>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</si>
  <si>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</si>
  <si>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</si>
  <si>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</si>
  <si>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</si>
  <si>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</si>
  <si>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</si>
  <si>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</si>
  <si>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</si>
  <si>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</si>
  <si>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</si>
  <si>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</si>
  <si>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</si>
  <si>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</si>
  <si>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</si>
  <si>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</si>
  <si>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</si>
  <si>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</si>
  <si>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</si>
  <si>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</si>
  <si>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</si>
  <si>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</si>
  <si>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</si>
  <si>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</si>
  <si>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</si>
  <si>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</si>
  <si>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</si>
  <si>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</si>
  <si>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</si>
  <si>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</si>
  <si>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</si>
  <si>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</si>
  <si>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</si>
  <si>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</si>
  <si>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</si>
  <si>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</si>
  <si>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</si>
  <si>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</si>
  <si>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</si>
  <si>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</si>
  <si>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</si>
  <si>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</si>
  <si>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</si>
  <si>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</si>
  <si>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</si>
  <si>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</si>
  <si>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</si>
  <si>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</si>
  <si>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</si>
  <si>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</si>
  <si>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</si>
  <si>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</si>
  <si>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</si>
  <si>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</si>
  <si>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</si>
  <si>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</si>
  <si>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</si>
  <si>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</si>
  <si>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</si>
  <si>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</si>
  <si>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</si>
  <si>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</si>
  <si>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</si>
  <si>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</si>
  <si>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</si>
  <si>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</si>
  <si>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</si>
  <si>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</si>
  <si>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</si>
  <si>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</si>
  <si>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</si>
  <si>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</si>
  <si>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</si>
  <si>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</si>
  <si>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</si>
  <si>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</si>
  <si>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</si>
  <si>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</si>
  <si>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</si>
  <si>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</si>
  <si>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</si>
  <si>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</si>
  <si>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</si>
  <si>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</si>
  <si>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</si>
  <si>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</si>
  <si>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</si>
  <si>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</si>
  <si>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</si>
  <si>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</si>
  <si>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</si>
  <si>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</si>
  <si>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</si>
  <si>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</si>
  <si>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</si>
  <si>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</si>
  <si>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</si>
  <si>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</si>
  <si>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</si>
  <si>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</si>
  <si>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</si>
  <si>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</si>
  <si>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</si>
  <si>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</si>
  <si>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</si>
  <si>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</si>
  <si>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</si>
  <si>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</si>
  <si>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</si>
  <si>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</si>
  <si>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</si>
  <si>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</si>
  <si>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</si>
  <si>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</si>
  <si>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</si>
  <si>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</si>
  <si>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</si>
  <si>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</si>
  <si>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</si>
  <si>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</si>
  <si>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</si>
  <si>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</si>
  <si>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</si>
  <si>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</si>
  <si>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</si>
  <si>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</si>
  <si>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</si>
  <si>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</si>
  <si>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</si>
  <si>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</si>
  <si>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</si>
  <si>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</si>
  <si>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</si>
  <si>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</si>
  <si>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</si>
  <si>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</si>
  <si>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</si>
  <si>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</si>
  <si>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</si>
  <si>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</si>
  <si>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</si>
  <si>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</si>
  <si>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</si>
  <si>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</si>
  <si>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</si>
  <si>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</si>
  <si>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</si>
  <si>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</si>
  <si>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</si>
  <si>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</si>
  <si>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</si>
  <si>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</si>
  <si>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</si>
  <si>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</si>
  <si>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</si>
  <si>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</si>
  <si>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</si>
  <si>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</si>
  <si>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</si>
  <si>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</si>
  <si>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</si>
  <si>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</si>
  <si>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</si>
  <si>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</si>
  <si>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</si>
  <si>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</si>
  <si>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</si>
  <si>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</si>
  <si>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</si>
  <si>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</si>
  <si>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</si>
  <si>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</si>
  <si>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</si>
  <si>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</si>
  <si>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</si>
  <si>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</si>
  <si>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</si>
  <si>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</si>
  <si>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</si>
  <si>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</si>
  <si>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</si>
  <si>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</si>
  <si>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</si>
  <si>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</si>
  <si>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</si>
  <si>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</si>
  <si>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</si>
  <si>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</si>
  <si>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</si>
  <si>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</si>
  <si>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</si>
  <si>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</si>
  <si>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</si>
  <si>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</si>
  <si>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</si>
  <si>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</si>
  <si>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</si>
  <si>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</si>
  <si>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</si>
  <si>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</si>
  <si>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</si>
  <si>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</si>
  <si>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</si>
  <si>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</si>
  <si>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</si>
  <si>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</si>
  <si>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</si>
  <si>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</si>
  <si>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</si>
  <si>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</si>
  <si>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</si>
  <si>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</si>
  <si>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</si>
  <si>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</si>
  <si>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</si>
  <si>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</si>
  <si>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</si>
  <si>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</si>
  <si>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</si>
  <si>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</si>
  <si>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</si>
  <si>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</si>
  <si>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</si>
  <si>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</si>
  <si>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</si>
  <si>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</si>
  <si>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</si>
  <si>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</si>
  <si>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</si>
  <si>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</si>
  <si>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</si>
  <si>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</si>
  <si>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</si>
  <si>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</si>
  <si>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</si>
  <si>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</si>
  <si>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</si>
  <si>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</si>
  <si>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</si>
  <si>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</si>
  <si>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</si>
  <si>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</si>
  <si>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</si>
  <si>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</si>
  <si>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</si>
  <si>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</si>
  <si>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</si>
  <si>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</si>
  <si>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</si>
  <si>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</si>
  <si>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</si>
  <si>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</si>
  <si>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</si>
  <si>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</si>
  <si>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</si>
  <si>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</si>
  <si>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</si>
  <si>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</si>
  <si>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</si>
  <si>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</si>
  <si>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</si>
  <si>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</si>
  <si>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</si>
  <si>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</si>
  <si>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</si>
  <si>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</si>
  <si>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</si>
  <si>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</si>
  <si>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</si>
  <si>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</si>
  <si>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</si>
  <si>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</si>
  <si>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</si>
  <si>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</si>
  <si>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</si>
  <si>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</si>
  <si>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</si>
  <si>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</si>
  <si>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</si>
  <si>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</si>
  <si>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</si>
  <si>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</si>
  <si>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</si>
  <si>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</si>
  <si>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</si>
  <si>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</si>
  <si>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</si>
  <si>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</si>
  <si>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</si>
  <si>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</si>
  <si>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</si>
  <si>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Смоленск, Витебское шоссе, д. 38</t>
  </si>
  <si>
    <t>Г. Ярцево, ул. Гагарина, д. 23</t>
  </si>
  <si>
    <t>Г. Ярцево, ул. Первомайская, д. 24</t>
  </si>
  <si>
    <t>Г. Смоленск, ул. Войкова, д. 1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</si>
  <si>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</si>
  <si>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</si>
  <si>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</si>
  <si>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Нахимсона, д. 3</t>
  </si>
  <si>
    <t>Г. Смоленск, ул. Радищева, д. 1а</t>
  </si>
  <si>
    <t>Г. Смоленск, ул. Центральная, д. 22</t>
  </si>
  <si>
    <t>Г. Смоленск, ул. Колхозная, д. 14</t>
  </si>
  <si>
    <t>Г. Вязьма, ул. 25 Октября, д. 10а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</si>
  <si>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</si>
  <si>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</si>
  <si>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</si>
  <si>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</si>
  <si>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</si>
  <si>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</si>
  <si>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</si>
  <si>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Г. Смоленск, ул. 2-я линия Красноармейской слободы, д. 5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</si>
  <si>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</si>
  <si>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</si>
  <si>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</si>
  <si>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</si>
  <si>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</si>
  <si>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</si>
  <si>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</si>
  <si>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</si>
  <si>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</si>
  <si>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</si>
  <si>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</si>
  <si>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</si>
  <si>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</si>
  <si>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</si>
  <si>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</si>
  <si>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</si>
  <si>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</si>
  <si>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</si>
  <si>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</si>
  <si>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</si>
  <si>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</si>
  <si>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</si>
  <si>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</si>
  <si>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</si>
  <si>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</si>
  <si>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</si>
  <si>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</si>
  <si>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</si>
  <si>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</si>
  <si>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</si>
  <si>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332.</t>
  </si>
  <si>
    <t>13.</t>
  </si>
  <si>
    <t>63.</t>
  </si>
  <si>
    <t>64.</t>
  </si>
  <si>
    <t>105.</t>
  </si>
  <si>
    <t>107.</t>
  </si>
  <si>
    <t>142.</t>
  </si>
  <si>
    <t>175.</t>
  </si>
  <si>
    <t>192.</t>
  </si>
  <si>
    <t>224.</t>
  </si>
  <si>
    <t>231.</t>
  </si>
  <si>
    <t>345.</t>
  </si>
  <si>
    <t>358.</t>
  </si>
  <si>
    <t>434.</t>
  </si>
  <si>
    <t>450.</t>
  </si>
  <si>
    <t>451.</t>
  </si>
  <si>
    <t>552.</t>
  </si>
  <si>
    <t>642.</t>
  </si>
  <si>
    <t>655.</t>
  </si>
  <si>
    <t>656.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</si>
  <si>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</si>
  <si>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</si>
  <si>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</si>
  <si>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</si>
  <si>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</si>
  <si>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</si>
  <si>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</si>
  <si>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</si>
  <si>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</si>
  <si>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</si>
  <si>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</si>
  <si>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</si>
  <si>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</si>
  <si>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</si>
  <si>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</si>
  <si>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</si>
  <si>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</si>
  <si>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</si>
  <si>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</si>
  <si>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</si>
  <si>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</si>
  <si>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</si>
  <si>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</si>
  <si>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</si>
  <si>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</si>
  <si>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</si>
  <si>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</si>
  <si>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</si>
  <si>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</si>
  <si>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</si>
  <si>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</si>
  <si>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</si>
  <si>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</si>
  <si>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</si>
  <si>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</si>
  <si>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</si>
  <si>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</si>
  <si>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</si>
  <si>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</si>
  <si>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</si>
  <si>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</si>
  <si>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</si>
  <si>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</si>
  <si>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</si>
  <si>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</si>
  <si>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</si>
  <si>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</si>
  <si>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</si>
  <si>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</si>
  <si>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</si>
  <si>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</si>
  <si>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</si>
  <si>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</si>
  <si>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</si>
  <si>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</si>
  <si>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</si>
  <si>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</si>
  <si>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</si>
  <si>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</si>
  <si>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</si>
  <si>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</si>
  <si>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</si>
  <si>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</si>
  <si>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</si>
  <si>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</si>
  <si>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</si>
  <si>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</si>
  <si>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</si>
  <si>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</si>
  <si>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Козинское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</si>
  <si>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</si>
  <si>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</si>
  <si>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</si>
  <si>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</si>
  <si>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</si>
  <si>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</si>
  <si>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</si>
  <si>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</si>
  <si>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</si>
  <si>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</si>
  <si>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</si>
  <si>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</si>
  <si>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</si>
  <si>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</si>
  <si>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74.</t>
  </si>
  <si>
    <t>75.</t>
  </si>
  <si>
    <t>76.</t>
  </si>
  <si>
    <t>118.</t>
  </si>
  <si>
    <t>321.</t>
  </si>
  <si>
    <t>456.</t>
  </si>
  <si>
    <t>462.</t>
  </si>
  <si>
    <t>611.</t>
  </si>
  <si>
    <t>855.</t>
  </si>
  <si>
    <t>891.</t>
  </si>
  <si>
    <t>892.</t>
  </si>
  <si>
    <t>893.</t>
  </si>
  <si>
    <t>894.</t>
  </si>
  <si>
    <t>564.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</si>
  <si>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</si>
  <si>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</si>
  <si>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895.</t>
  </si>
  <si>
    <t>896.</t>
  </si>
  <si>
    <t>35. Ленинское сельское поселение Починковского района Смоленской области</t>
  </si>
  <si>
    <t>Итого по Ленинскому сельскому поселению Починковского района Смоленской области</t>
  </si>
  <si>
    <t>41. Любавичское сельское поселение Руднянского района Смоленской области</t>
  </si>
  <si>
    <t>Итого по Любавичскому сельскому поселению Руднянского района Смоленской области</t>
  </si>
  <si>
    <t>42. Чистиковское сельское поселение Руднянского района Смоленской области</t>
  </si>
  <si>
    <t>43. Сафоновское городское поселение Сафоновского района Смоленской области</t>
  </si>
  <si>
    <t>44. Барановское сельское поселение Сафоновского района Смоленской области</t>
  </si>
  <si>
    <t>45. Беленинское сельское поселение Сафоновского района Смоленской области</t>
  </si>
  <si>
    <t>46. Вадинское сельское поселение Сафоновского района Смоленской области</t>
  </si>
  <si>
    <t>47. Вышегорское сельское поселение Сафоновского района Смоленской области</t>
  </si>
  <si>
    <t>48. Зимницкое сельское поселение Сафоновского района Смоленской области</t>
  </si>
  <si>
    <t>49. Николо-Погореловское сельское поселение Сафоновского района Смоленской области</t>
  </si>
  <si>
    <t>50. Рыбковское сельское поселение Сафоновского района Смоленской области</t>
  </si>
  <si>
    <t>51. Город Смоленск</t>
  </si>
  <si>
    <t>52. Гнездовское сельское поселение Смоленского района Смоленской области</t>
  </si>
  <si>
    <t>53. Катынское сельское поселение Смоленского района Смоленской области</t>
  </si>
  <si>
    <t>54. Козинское сельское поселение Смоленского района Смоленской области</t>
  </si>
  <si>
    <t>55. Корохоткинское сельское поселение Смоленского района Смоленской области</t>
  </si>
  <si>
    <t>56. Кощинское сельское поселение Смоленского района Смоленской области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</si>
  <si>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</si>
  <si>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</si>
  <si>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</si>
  <si>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</si>
  <si>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</si>
  <si>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</si>
  <si>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</si>
  <si>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</si>
  <si>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</si>
  <si>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</si>
  <si>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</si>
  <si>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</si>
  <si>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</si>
  <si>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71. Михейковское сельское поселение Ярцевского района Смоленской области</t>
  </si>
  <si>
    <t>72. Суетовское сельское поселение Ярцевского района Смоленской области</t>
  </si>
  <si>
    <t>70. Ярцевское городское поселение</t>
  </si>
  <si>
    <t>1. Велижское городское поселение</t>
  </si>
  <si>
    <t xml:space="preserve">Итого по Ярцевскому городскому поселению </t>
  </si>
  <si>
    <t xml:space="preserve">Итого по Велижскому городскому поселению </t>
  </si>
  <si>
    <t>Итого по Булгаковскому сельскому поселению Духовщинского района Смоленской области</t>
  </si>
  <si>
    <r>
      <t xml:space="preserve"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</t>
    </r>
    <r>
      <rPr>
        <sz val="10"/>
        <rFont val="Times New Roman"/>
        <family val="1"/>
        <charset val="204"/>
      </rPr>
      <t>№ 1548-р/адм, от 02.03.2020  № 397-р/адм, от 24.04.2020 № 709-р адм)</t>
    </r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</si>
</sst>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65" fontId="6" fillId="0" borderId="1" xfId="11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4" fontId="6" fillId="0" borderId="0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1" xfId="11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2" fontId="5" fillId="0" borderId="1" xfId="11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1" xfId="0" applyNumberFormat="1" applyFont="1" applyFill="1" applyBorder="1" applyAlignment="1">
      <alignment vertical="center" readingOrder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1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2" fontId="5" fillId="0" borderId="1" xfId="11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д. прилож"/>
    </sheetNames>
    <sheetDataSet>
      <sheetData sheetId="0">
        <row r="24">
          <cell r="C24">
            <v>1908740</v>
          </cell>
        </row>
        <row r="25">
          <cell r="C25">
            <v>1960130</v>
          </cell>
        </row>
        <row r="26">
          <cell r="C26">
            <v>2667000</v>
          </cell>
        </row>
        <row r="27">
          <cell r="C27">
            <v>3486000</v>
          </cell>
        </row>
        <row r="28">
          <cell r="C28">
            <v>3486000</v>
          </cell>
        </row>
        <row r="29">
          <cell r="C29">
            <v>3486000</v>
          </cell>
        </row>
        <row r="31">
          <cell r="C31">
            <v>2884450</v>
          </cell>
        </row>
        <row r="33">
          <cell r="C33">
            <v>4254050</v>
          </cell>
        </row>
        <row r="35">
          <cell r="C35">
            <v>1651635</v>
          </cell>
        </row>
        <row r="37">
          <cell r="C37">
            <v>1832580.9</v>
          </cell>
        </row>
        <row r="39">
          <cell r="C39">
            <v>300000</v>
          </cell>
        </row>
        <row r="40">
          <cell r="C40">
            <v>2194920</v>
          </cell>
        </row>
        <row r="42">
          <cell r="C42">
            <v>688300</v>
          </cell>
        </row>
        <row r="43">
          <cell r="C43">
            <v>4413500</v>
          </cell>
        </row>
        <row r="45">
          <cell r="C45">
            <v>655070</v>
          </cell>
        </row>
        <row r="46">
          <cell r="C46">
            <v>4800000</v>
          </cell>
        </row>
        <row r="47">
          <cell r="C47">
            <v>4800000</v>
          </cell>
        </row>
        <row r="48">
          <cell r="C48">
            <v>1093502.1200000001</v>
          </cell>
        </row>
        <row r="50">
          <cell r="C50">
            <v>3295200</v>
          </cell>
        </row>
        <row r="51">
          <cell r="C51">
            <v>4206800</v>
          </cell>
        </row>
        <row r="52">
          <cell r="C52">
            <v>4206800</v>
          </cell>
        </row>
        <row r="53">
          <cell r="C53">
            <v>3761070</v>
          </cell>
        </row>
        <row r="55">
          <cell r="C55">
            <v>3016441.63</v>
          </cell>
        </row>
        <row r="57">
          <cell r="C57">
            <v>3578000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  <row r="620">
          <cell r="H620">
            <v>1738.5</v>
          </cell>
        </row>
        <row r="644">
          <cell r="H644">
            <v>306.5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IV1125"/>
  <sheetViews>
    <sheetView tabSelected="1" view="pageBreakPreview" topLeftCell="A1132" zoomScaleNormal="80" zoomScaleSheetLayoutView="100" zoomScalePageLayoutView="70" workbookViewId="0">
      <selection activeCell="B1108" sqref="B1108"/>
    </sheetView>
  </sheetViews>
  <sheetFormatPr defaultRowHeight="15.75"/>
  <cols>
    <col min="1" max="1" width="6" style="3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8" customWidth="1"/>
    <col min="9" max="10" width="13.7109375" style="18" customWidth="1"/>
    <col min="11" max="11" width="18.85546875" style="11" customWidth="1"/>
    <col min="12" max="14" width="7.7109375" style="19" customWidth="1"/>
    <col min="15" max="15" width="20.7109375" style="11" customWidth="1"/>
    <col min="16" max="16" width="14.140625" style="22" customWidth="1"/>
    <col min="17" max="17" width="12.28515625" style="22" customWidth="1"/>
    <col min="18" max="18" width="12.28515625" style="31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>
      <c r="O1" s="169" t="s">
        <v>2006</v>
      </c>
      <c r="P1" s="169"/>
      <c r="Q1" s="169"/>
      <c r="R1" s="169"/>
    </row>
    <row r="2" spans="1:22" ht="75" customHeight="1">
      <c r="O2" s="169"/>
      <c r="P2" s="169"/>
      <c r="Q2" s="169"/>
      <c r="R2" s="169"/>
    </row>
    <row r="3" spans="1:22" ht="33.75" customHeight="1">
      <c r="A3" s="170" t="s">
        <v>70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22" ht="8.4499999999999993" customHeight="1">
      <c r="A4" s="100"/>
      <c r="B4" s="5"/>
      <c r="C4" s="101"/>
      <c r="D4" s="5"/>
      <c r="E4" s="101"/>
      <c r="F4" s="8"/>
      <c r="G4" s="8"/>
      <c r="H4" s="20"/>
      <c r="I4" s="20"/>
      <c r="J4" s="20"/>
      <c r="K4" s="20"/>
      <c r="L4" s="20"/>
      <c r="M4" s="20"/>
      <c r="N4" s="20"/>
      <c r="O4" s="20"/>
      <c r="P4" s="20"/>
      <c r="Q4" s="20"/>
      <c r="R4" s="28"/>
    </row>
    <row r="5" spans="1:22" ht="25.15" customHeight="1">
      <c r="A5" s="170" t="s">
        <v>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22" ht="9" customHeight="1">
      <c r="A6" s="100"/>
      <c r="B6" s="100"/>
      <c r="C6" s="100"/>
      <c r="D6" s="100"/>
      <c r="E6" s="100"/>
      <c r="F6" s="9"/>
      <c r="G6" s="9"/>
      <c r="H6" s="21"/>
      <c r="I6" s="21"/>
      <c r="J6" s="21"/>
      <c r="K6" s="21"/>
      <c r="L6" s="21"/>
      <c r="M6" s="21"/>
      <c r="N6" s="21"/>
      <c r="O6" s="21"/>
      <c r="P6" s="21"/>
      <c r="Q6" s="21"/>
      <c r="R6" s="29"/>
    </row>
    <row r="7" spans="1:22" ht="33" customHeight="1">
      <c r="A7" s="172" t="s">
        <v>16</v>
      </c>
      <c r="B7" s="172" t="s">
        <v>64</v>
      </c>
      <c r="C7" s="127" t="s">
        <v>17</v>
      </c>
      <c r="D7" s="127"/>
      <c r="E7" s="156" t="s">
        <v>18</v>
      </c>
      <c r="F7" s="159" t="s">
        <v>19</v>
      </c>
      <c r="G7" s="159" t="s">
        <v>20</v>
      </c>
      <c r="H7" s="161" t="s">
        <v>30</v>
      </c>
      <c r="I7" s="174" t="s">
        <v>32</v>
      </c>
      <c r="J7" s="174"/>
      <c r="K7" s="175" t="s">
        <v>21</v>
      </c>
      <c r="L7" s="175"/>
      <c r="M7" s="175"/>
      <c r="N7" s="175"/>
      <c r="O7" s="175"/>
      <c r="P7" s="157" t="s">
        <v>62</v>
      </c>
      <c r="Q7" s="157" t="s">
        <v>61</v>
      </c>
      <c r="R7" s="158" t="s">
        <v>22</v>
      </c>
    </row>
    <row r="8" spans="1:22" ht="15" customHeight="1">
      <c r="A8" s="172"/>
      <c r="B8" s="172"/>
      <c r="C8" s="156" t="s">
        <v>23</v>
      </c>
      <c r="D8" s="156" t="s">
        <v>49</v>
      </c>
      <c r="E8" s="156"/>
      <c r="F8" s="159"/>
      <c r="G8" s="159"/>
      <c r="H8" s="161"/>
      <c r="I8" s="161" t="s">
        <v>14</v>
      </c>
      <c r="J8" s="161" t="s">
        <v>15</v>
      </c>
      <c r="K8" s="160" t="s">
        <v>31</v>
      </c>
      <c r="L8" s="175" t="s">
        <v>33</v>
      </c>
      <c r="M8" s="175"/>
      <c r="N8" s="175"/>
      <c r="O8" s="175"/>
      <c r="P8" s="157"/>
      <c r="Q8" s="157"/>
      <c r="R8" s="158"/>
    </row>
    <row r="9" spans="1:22" ht="201" customHeight="1">
      <c r="A9" s="172"/>
      <c r="B9" s="172"/>
      <c r="C9" s="156"/>
      <c r="D9" s="156"/>
      <c r="E9" s="156"/>
      <c r="F9" s="159"/>
      <c r="G9" s="159"/>
      <c r="H9" s="161"/>
      <c r="I9" s="161"/>
      <c r="J9" s="161"/>
      <c r="K9" s="160"/>
      <c r="L9" s="12" t="s">
        <v>1</v>
      </c>
      <c r="M9" s="12" t="s">
        <v>2</v>
      </c>
      <c r="N9" s="12" t="s">
        <v>7</v>
      </c>
      <c r="O9" s="12" t="s">
        <v>24</v>
      </c>
      <c r="P9" s="157"/>
      <c r="Q9" s="157"/>
      <c r="R9" s="158"/>
    </row>
    <row r="10" spans="1:22" s="3" customFormat="1" ht="23.25" customHeight="1">
      <c r="A10" s="172"/>
      <c r="B10" s="172"/>
      <c r="C10" s="156"/>
      <c r="D10" s="156"/>
      <c r="E10" s="156"/>
      <c r="F10" s="159"/>
      <c r="G10" s="159"/>
      <c r="H10" s="102" t="s">
        <v>68</v>
      </c>
      <c r="I10" s="102" t="s">
        <v>68</v>
      </c>
      <c r="J10" s="102" t="s">
        <v>68</v>
      </c>
      <c r="K10" s="13" t="s">
        <v>25</v>
      </c>
      <c r="L10" s="103" t="s">
        <v>25</v>
      </c>
      <c r="M10" s="103" t="s">
        <v>25</v>
      </c>
      <c r="N10" s="103" t="s">
        <v>25</v>
      </c>
      <c r="O10" s="13" t="s">
        <v>25</v>
      </c>
      <c r="P10" s="14" t="s">
        <v>69</v>
      </c>
      <c r="Q10" s="14" t="s">
        <v>69</v>
      </c>
      <c r="R10" s="158"/>
      <c r="S10" s="101"/>
      <c r="T10" s="101"/>
      <c r="U10" s="101"/>
    </row>
    <row r="11" spans="1:22" s="3" customFormat="1" ht="21" customHeight="1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5">
        <v>6</v>
      </c>
      <c r="G11" s="85">
        <v>7</v>
      </c>
      <c r="H11" s="15">
        <v>8</v>
      </c>
      <c r="I11" s="15">
        <v>9</v>
      </c>
      <c r="J11" s="15">
        <v>10</v>
      </c>
      <c r="K11" s="16">
        <v>11</v>
      </c>
      <c r="L11" s="15">
        <v>12</v>
      </c>
      <c r="M11" s="15">
        <v>13</v>
      </c>
      <c r="N11" s="15">
        <v>14</v>
      </c>
      <c r="O11" s="16">
        <v>15</v>
      </c>
      <c r="P11" s="15">
        <v>16</v>
      </c>
      <c r="Q11" s="15">
        <v>17</v>
      </c>
      <c r="R11" s="27">
        <v>18</v>
      </c>
      <c r="S11" s="101"/>
      <c r="T11" s="101"/>
      <c r="U11" s="101"/>
    </row>
    <row r="12" spans="1:22" ht="27" customHeight="1">
      <c r="A12" s="173" t="s">
        <v>63</v>
      </c>
      <c r="B12" s="173"/>
      <c r="C12" s="113" t="s">
        <v>28</v>
      </c>
      <c r="D12" s="113" t="s">
        <v>28</v>
      </c>
      <c r="E12" s="113" t="s">
        <v>28</v>
      </c>
      <c r="F12" s="10" t="s">
        <v>28</v>
      </c>
      <c r="G12" s="10" t="s">
        <v>28</v>
      </c>
      <c r="H12" s="17">
        <f>H14+H22+H79+H82+H85+H88+H92+H102+H105+H114+H119+H128+H131+H134+H145+H162+H166+H171+H175+H178+H186+H190+H193+H198+H202+H205+H209+H217+H220+H226+H230+H233+H236+H239+H253+H258+H261+H316+H321+H341+H362+H365+H369+H405+H409+H412+H416+H420+H423+H427+H430+H976+H983+H990+H993+H996+H1000+H1009+H1026+H1032+H1040+H1043+H1046+H1051+H1060+H1067+H1072+H1076+H1079+H1120+H1123</f>
        <v>1224030.9200000002</v>
      </c>
      <c r="I12" s="17">
        <f>I14+I22+I79+I82+I85+I88+I92+I102+I105+I114+I119+I128+I131+I134+I145+I162+I166+I171+I175+I178+I186+I190+I193+I198+I202+I205+I209+I217+I220+I226+I230+I233+I236+I239+I253+I258+I261+I316+I321+I341+I362+I365+I369+I405+I409+I412+I416+I420+I423+I427+I430+I976+I983+I990+I993+I996+I1000+I1009+I1026+I1032+I1040+I1043+I1046+I1051+I1060+I1067+I1072+I1076+I1079+I1120+I1123</f>
        <v>223027.11999999991</v>
      </c>
      <c r="J12" s="17">
        <f>J14+J22+J79+J82+J85+J88+J92+J102+J105+J114+J119+J128+J131+J134+J145+J162+J166+J171+J175+J178+J186+J190+J193+J198+J202+J205+J209+J217+J220+J226+J230+J233+J236+J239+J253+J258+J261+J316+J321+J341+J362+J365+J369+J405+J409+J412+J416+J420+J423+J427+J430+J976+J983+J990+J993+J996+J1000+J1009+J1026+J1032+J1040+J1043+J1046+J1051+J1060+J1067+J1072+J1076+J1079+J1120+J1123</f>
        <v>899324.07000000018</v>
      </c>
      <c r="K12" s="17">
        <v>4094059539.8899999</v>
      </c>
      <c r="L12" s="17">
        <f>L14+L22+L79+L82+L85+L88+L92+L102+L105+L114+L119+L128+L131+L134+L145+L162+L166+L171+L175+L178+L186+L190+L193+L198+L202+L205+L209+L217+L220+L226+L230+L233+L236+L239+L253+L258+L261+L316+L321+L341+L362+L365+L369+L405+L409+L412+L416+L420+L423+L427+L430+L976+L983+L990+L993+L996+L1000+L1009+L1026+L1032+L1040+L1043+L1046+L1051+L1060+L1067+L1072+L1076+L1079+L1120+L1123</f>
        <v>0</v>
      </c>
      <c r="M12" s="17">
        <f>M14+M22+M79+M82+M85+M88+M92+M102+M105+M114+M119+M128+M131+M134+M145+M162+M166+M171+M175+M178+M186+M190+M193+M198+M202+M205+M209+M217+M220+M226+M230+M233+M236+M239+M253+M258+M261+M316+M321+M341+M362+M365+M369+M405+M409+M412+M416+M420+M423+M427+M430+M976+M983+M990+M993+M996+M1000+M1009+M1026+M1032+M1040+M1043+M1046+M1051+M1060+M1067+M1072+M1076+M1079+M1120+M1123</f>
        <v>0</v>
      </c>
      <c r="N12" s="17">
        <f>N14+N22+N79+N82+N85+N88+N92+N102+N105+N114+N119+N128+N131+N134+N145+N162+N166+N171+N175+N178+N186+N190+N193+N198+N202+N205+N209+N217+N220+N226+N230+N233+N236+N239+N253+N258+N261+N316+N321+N341+N362+N365+N369+N405+N409+N412+N416+N420+N423+N427+N430+N976+N983+N990+N993+N996+N1000+N1009+N1026+N1032+N1040+N1043+N1046+N1051+N1060+N1067+N1072+N1076+N1079+N1120+N1123</f>
        <v>0</v>
      </c>
      <c r="O12" s="17">
        <v>4094059539.8899999</v>
      </c>
      <c r="P12" s="38">
        <f>K12/H12</f>
        <v>3344.735392705602</v>
      </c>
      <c r="Q12" s="23" t="s">
        <v>28</v>
      </c>
      <c r="R12" s="26" t="s">
        <v>28</v>
      </c>
    </row>
    <row r="13" spans="1:22" ht="30" customHeight="1">
      <c r="A13" s="138" t="s">
        <v>2002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24"/>
    </row>
    <row r="14" spans="1:22" ht="39.950000000000003" customHeight="1">
      <c r="A14" s="126" t="s">
        <v>2004</v>
      </c>
      <c r="B14" s="162"/>
      <c r="C14" s="113" t="s">
        <v>28</v>
      </c>
      <c r="D14" s="113" t="s">
        <v>28</v>
      </c>
      <c r="E14" s="113" t="s">
        <v>28</v>
      </c>
      <c r="F14" s="10" t="s">
        <v>28</v>
      </c>
      <c r="G14" s="10" t="s">
        <v>28</v>
      </c>
      <c r="H14" s="34">
        <f t="shared" ref="H14:N14" si="0">SUM(H15:H20)</f>
        <v>3802.91</v>
      </c>
      <c r="I14" s="34">
        <f t="shared" si="0"/>
        <v>13</v>
      </c>
      <c r="J14" s="34">
        <f t="shared" si="0"/>
        <v>3496.24</v>
      </c>
      <c r="K14" s="34">
        <f t="shared" si="0"/>
        <v>25047375.199999999</v>
      </c>
      <c r="L14" s="34">
        <f t="shared" si="0"/>
        <v>0</v>
      </c>
      <c r="M14" s="34">
        <f t="shared" si="0"/>
        <v>0</v>
      </c>
      <c r="N14" s="34">
        <f t="shared" si="0"/>
        <v>0</v>
      </c>
      <c r="O14" s="34">
        <f>SUM(O15:O20)</f>
        <v>25047375.199999999</v>
      </c>
      <c r="P14" s="38">
        <f>K14/H14</f>
        <v>6586.3707529234189</v>
      </c>
      <c r="Q14" s="35" t="s">
        <v>28</v>
      </c>
      <c r="R14" s="26" t="s">
        <v>28</v>
      </c>
      <c r="S14" s="24"/>
    </row>
    <row r="15" spans="1:22" ht="23.1" customHeight="1">
      <c r="A15" s="94" t="s">
        <v>930</v>
      </c>
      <c r="B15" s="44" t="s">
        <v>71</v>
      </c>
      <c r="C15" s="94">
        <v>1980</v>
      </c>
      <c r="D15" s="94" t="s">
        <v>27</v>
      </c>
      <c r="E15" s="87" t="s">
        <v>26</v>
      </c>
      <c r="F15" s="85">
        <v>2</v>
      </c>
      <c r="G15" s="85">
        <v>3</v>
      </c>
      <c r="H15" s="95">
        <v>962.76</v>
      </c>
      <c r="I15" s="95">
        <v>0</v>
      </c>
      <c r="J15" s="95">
        <v>876.66</v>
      </c>
      <c r="K15" s="95">
        <f t="shared" ref="K15:K20" si="1">SUM(L15:O15)</f>
        <v>5208500</v>
      </c>
      <c r="L15" s="95">
        <v>0</v>
      </c>
      <c r="M15" s="95">
        <v>0</v>
      </c>
      <c r="N15" s="95">
        <v>0</v>
      </c>
      <c r="O15" s="95">
        <v>5208500</v>
      </c>
      <c r="P15" s="95">
        <f t="shared" ref="P15:P20" si="2">K15/H15</f>
        <v>5409.9671776974528</v>
      </c>
      <c r="Q15" s="105">
        <v>9673</v>
      </c>
      <c r="R15" s="27" t="s">
        <v>74</v>
      </c>
      <c r="S15" s="24"/>
      <c r="T15" s="24"/>
      <c r="U15" s="24"/>
      <c r="V15" s="45"/>
    </row>
    <row r="16" spans="1:22" ht="23.1" customHeight="1">
      <c r="A16" s="94" t="s">
        <v>931</v>
      </c>
      <c r="B16" s="44" t="s">
        <v>75</v>
      </c>
      <c r="C16" s="94">
        <v>1961</v>
      </c>
      <c r="D16" s="94" t="s">
        <v>27</v>
      </c>
      <c r="E16" s="87" t="s">
        <v>26</v>
      </c>
      <c r="F16" s="85">
        <v>2</v>
      </c>
      <c r="G16" s="85">
        <v>2</v>
      </c>
      <c r="H16" s="95">
        <v>605.4</v>
      </c>
      <c r="I16" s="95">
        <v>0</v>
      </c>
      <c r="J16" s="95">
        <v>565</v>
      </c>
      <c r="K16" s="95">
        <f t="shared" si="1"/>
        <v>3587855.6</v>
      </c>
      <c r="L16" s="95">
        <v>0</v>
      </c>
      <c r="M16" s="95">
        <v>0</v>
      </c>
      <c r="N16" s="95">
        <v>0</v>
      </c>
      <c r="O16" s="95">
        <v>3587855.6</v>
      </c>
      <c r="P16" s="95">
        <f t="shared" si="2"/>
        <v>5926.4215394780313</v>
      </c>
      <c r="Q16" s="105">
        <v>9673</v>
      </c>
      <c r="R16" s="27" t="s">
        <v>73</v>
      </c>
      <c r="S16" s="24"/>
    </row>
    <row r="17" spans="1:21" s="47" customFormat="1" ht="23.1" customHeight="1">
      <c r="A17" s="94" t="s">
        <v>932</v>
      </c>
      <c r="B17" s="44" t="s">
        <v>76</v>
      </c>
      <c r="C17" s="94">
        <v>1949</v>
      </c>
      <c r="D17" s="94" t="s">
        <v>27</v>
      </c>
      <c r="E17" s="87" t="s">
        <v>26</v>
      </c>
      <c r="F17" s="85">
        <v>2</v>
      </c>
      <c r="G17" s="85">
        <v>1</v>
      </c>
      <c r="H17" s="95">
        <v>337.9</v>
      </c>
      <c r="I17" s="95">
        <v>13</v>
      </c>
      <c r="J17" s="95">
        <v>296.60000000000002</v>
      </c>
      <c r="K17" s="95">
        <f t="shared" si="1"/>
        <v>2873485.4</v>
      </c>
      <c r="L17" s="95">
        <v>0</v>
      </c>
      <c r="M17" s="95">
        <v>0</v>
      </c>
      <c r="N17" s="95">
        <v>0</v>
      </c>
      <c r="O17" s="95">
        <v>2873485.4</v>
      </c>
      <c r="P17" s="95">
        <f t="shared" si="2"/>
        <v>8503.9520568215448</v>
      </c>
      <c r="Q17" s="105">
        <v>9673</v>
      </c>
      <c r="R17" s="27" t="s">
        <v>72</v>
      </c>
      <c r="S17" s="46"/>
      <c r="T17" s="46"/>
      <c r="U17" s="46"/>
    </row>
    <row r="18" spans="1:21" s="47" customFormat="1" ht="23.1" customHeight="1">
      <c r="A18" s="94" t="s">
        <v>933</v>
      </c>
      <c r="B18" s="44" t="s">
        <v>77</v>
      </c>
      <c r="C18" s="94">
        <v>1960</v>
      </c>
      <c r="D18" s="94" t="s">
        <v>27</v>
      </c>
      <c r="E18" s="87" t="s">
        <v>26</v>
      </c>
      <c r="F18" s="85">
        <v>2</v>
      </c>
      <c r="G18" s="85">
        <v>1</v>
      </c>
      <c r="H18" s="95">
        <v>294.8</v>
      </c>
      <c r="I18" s="95">
        <v>0</v>
      </c>
      <c r="J18" s="95">
        <v>230.2</v>
      </c>
      <c r="K18" s="95">
        <f t="shared" si="1"/>
        <v>2573094.2000000002</v>
      </c>
      <c r="L18" s="95">
        <v>0</v>
      </c>
      <c r="M18" s="95">
        <v>0</v>
      </c>
      <c r="N18" s="95">
        <v>0</v>
      </c>
      <c r="O18" s="95">
        <v>2573094.2000000002</v>
      </c>
      <c r="P18" s="95">
        <f t="shared" si="2"/>
        <v>8728.2706919945722</v>
      </c>
      <c r="Q18" s="105">
        <v>9673</v>
      </c>
      <c r="R18" s="27" t="s">
        <v>72</v>
      </c>
      <c r="S18" s="46"/>
      <c r="T18" s="46"/>
      <c r="U18" s="46"/>
    </row>
    <row r="19" spans="1:21" ht="23.1" customHeight="1">
      <c r="A19" s="94" t="s">
        <v>934</v>
      </c>
      <c r="B19" s="44" t="s">
        <v>78</v>
      </c>
      <c r="C19" s="94">
        <v>1967</v>
      </c>
      <c r="D19" s="94" t="s">
        <v>27</v>
      </c>
      <c r="E19" s="87" t="s">
        <v>26</v>
      </c>
      <c r="F19" s="85">
        <v>2</v>
      </c>
      <c r="G19" s="85">
        <v>2</v>
      </c>
      <c r="H19" s="95">
        <v>753.6</v>
      </c>
      <c r="I19" s="95">
        <v>0</v>
      </c>
      <c r="J19" s="95">
        <v>698.7</v>
      </c>
      <c r="K19" s="95">
        <f t="shared" si="1"/>
        <v>6131240</v>
      </c>
      <c r="L19" s="95">
        <v>0</v>
      </c>
      <c r="M19" s="95">
        <v>0</v>
      </c>
      <c r="N19" s="95">
        <v>0</v>
      </c>
      <c r="O19" s="95">
        <v>6131240</v>
      </c>
      <c r="P19" s="95">
        <f t="shared" si="2"/>
        <v>8135.9341825902329</v>
      </c>
      <c r="Q19" s="105">
        <v>9673</v>
      </c>
      <c r="R19" s="27" t="s">
        <v>73</v>
      </c>
      <c r="U19" s="24"/>
    </row>
    <row r="20" spans="1:21" ht="23.1" customHeight="1">
      <c r="A20" s="94" t="s">
        <v>935</v>
      </c>
      <c r="B20" s="44" t="s">
        <v>79</v>
      </c>
      <c r="C20" s="94">
        <v>1979</v>
      </c>
      <c r="D20" s="94" t="s">
        <v>27</v>
      </c>
      <c r="E20" s="87" t="s">
        <v>26</v>
      </c>
      <c r="F20" s="85">
        <v>2</v>
      </c>
      <c r="G20" s="85">
        <v>3</v>
      </c>
      <c r="H20" s="95">
        <v>848.45</v>
      </c>
      <c r="I20" s="95">
        <v>0</v>
      </c>
      <c r="J20" s="95">
        <v>829.08</v>
      </c>
      <c r="K20" s="95">
        <f t="shared" si="1"/>
        <v>4673200</v>
      </c>
      <c r="L20" s="95">
        <v>0</v>
      </c>
      <c r="M20" s="95">
        <v>0</v>
      </c>
      <c r="N20" s="95">
        <v>0</v>
      </c>
      <c r="O20" s="95">
        <v>4673200</v>
      </c>
      <c r="P20" s="95">
        <f t="shared" si="2"/>
        <v>5507.9262183982555</v>
      </c>
      <c r="Q20" s="105">
        <v>9673</v>
      </c>
      <c r="R20" s="27" t="s">
        <v>74</v>
      </c>
    </row>
    <row r="21" spans="1:21" ht="30" customHeight="1">
      <c r="A21" s="138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21" ht="39.950000000000003" customHeight="1">
      <c r="A22" s="126" t="s">
        <v>927</v>
      </c>
      <c r="B22" s="126"/>
      <c r="C22" s="88" t="s">
        <v>28</v>
      </c>
      <c r="D22" s="88" t="s">
        <v>28</v>
      </c>
      <c r="E22" s="88" t="s">
        <v>28</v>
      </c>
      <c r="F22" s="36" t="s">
        <v>28</v>
      </c>
      <c r="G22" s="36" t="s">
        <v>28</v>
      </c>
      <c r="H22" s="37">
        <f t="shared" ref="H22:N22" si="3">SUM(H23:H77)</f>
        <v>119789.21</v>
      </c>
      <c r="I22" s="37">
        <f t="shared" si="3"/>
        <v>10149.4</v>
      </c>
      <c r="J22" s="37">
        <f t="shared" si="3"/>
        <v>86277.450000000012</v>
      </c>
      <c r="K22" s="37">
        <f t="shared" si="3"/>
        <v>301842835.13999999</v>
      </c>
      <c r="L22" s="37">
        <f t="shared" si="3"/>
        <v>0</v>
      </c>
      <c r="M22" s="37">
        <f t="shared" si="3"/>
        <v>0</v>
      </c>
      <c r="N22" s="37">
        <f t="shared" si="3"/>
        <v>0</v>
      </c>
      <c r="O22" s="37">
        <f>SUM(O23:O77)</f>
        <v>301842835.13999999</v>
      </c>
      <c r="P22" s="38">
        <f>K22/H22</f>
        <v>2519.7831686176073</v>
      </c>
      <c r="Q22" s="39" t="s">
        <v>28</v>
      </c>
      <c r="R22" s="40" t="s">
        <v>28</v>
      </c>
    </row>
    <row r="23" spans="1:21" ht="24.75" customHeight="1">
      <c r="A23" s="94" t="s">
        <v>34</v>
      </c>
      <c r="B23" s="93" t="s">
        <v>1743</v>
      </c>
      <c r="C23" s="87">
        <v>1987</v>
      </c>
      <c r="D23" s="87" t="s">
        <v>27</v>
      </c>
      <c r="E23" s="87" t="s">
        <v>26</v>
      </c>
      <c r="F23" s="85">
        <v>5</v>
      </c>
      <c r="G23" s="85">
        <v>10</v>
      </c>
      <c r="H23" s="97">
        <v>8349.2199999999993</v>
      </c>
      <c r="I23" s="97">
        <v>133</v>
      </c>
      <c r="J23" s="97">
        <v>6010.51</v>
      </c>
      <c r="K23" s="97">
        <f>SUM(L23:O23)</f>
        <v>11264900</v>
      </c>
      <c r="L23" s="97">
        <v>0</v>
      </c>
      <c r="M23" s="97">
        <v>0</v>
      </c>
      <c r="N23" s="97">
        <v>0</v>
      </c>
      <c r="O23" s="97">
        <v>11264900</v>
      </c>
      <c r="P23" s="105">
        <f>O23/H23</f>
        <v>1349.2158548942298</v>
      </c>
      <c r="Q23" s="105">
        <v>9673</v>
      </c>
      <c r="R23" s="27" t="s">
        <v>74</v>
      </c>
      <c r="S23" s="1"/>
      <c r="T23" s="1"/>
      <c r="U23" s="1"/>
    </row>
    <row r="24" spans="1:21" ht="21.95" customHeight="1">
      <c r="A24" s="94" t="s">
        <v>35</v>
      </c>
      <c r="B24" s="93" t="s">
        <v>80</v>
      </c>
      <c r="C24" s="87">
        <v>1960</v>
      </c>
      <c r="D24" s="87" t="s">
        <v>27</v>
      </c>
      <c r="E24" s="87" t="s">
        <v>26</v>
      </c>
      <c r="F24" s="85">
        <v>2</v>
      </c>
      <c r="G24" s="85">
        <v>2</v>
      </c>
      <c r="H24" s="97">
        <v>874.85</v>
      </c>
      <c r="I24" s="97">
        <v>0</v>
      </c>
      <c r="J24" s="97">
        <v>644.45000000000005</v>
      </c>
      <c r="K24" s="95">
        <f t="shared" ref="K24:K56" si="4">SUM(L24:O24)</f>
        <v>7151453.5</v>
      </c>
      <c r="L24" s="97">
        <v>0</v>
      </c>
      <c r="M24" s="97">
        <v>0</v>
      </c>
      <c r="N24" s="97">
        <v>0</v>
      </c>
      <c r="O24" s="95">
        <v>7151453.5</v>
      </c>
      <c r="P24" s="105">
        <f>K24/H24</f>
        <v>8174.4910556095329</v>
      </c>
      <c r="Q24" s="105">
        <v>9673</v>
      </c>
      <c r="R24" s="27" t="s">
        <v>72</v>
      </c>
      <c r="S24" s="24">
        <f>O24+O26+O27+O28+O30+O31+O34+O38+O44+O46+O48+O45+O50+O51+O53</f>
        <v>55444609.5</v>
      </c>
      <c r="U24" s="24"/>
    </row>
    <row r="25" spans="1:21" ht="21.95" customHeight="1">
      <c r="A25" s="94" t="s">
        <v>36</v>
      </c>
      <c r="B25" s="93" t="s">
        <v>81</v>
      </c>
      <c r="C25" s="87">
        <v>1957</v>
      </c>
      <c r="D25" s="87" t="s">
        <v>27</v>
      </c>
      <c r="E25" s="87" t="s">
        <v>26</v>
      </c>
      <c r="F25" s="85">
        <v>2</v>
      </c>
      <c r="G25" s="85">
        <v>2</v>
      </c>
      <c r="H25" s="97">
        <v>896.16</v>
      </c>
      <c r="I25" s="97">
        <v>0</v>
      </c>
      <c r="J25" s="97">
        <v>655.1</v>
      </c>
      <c r="K25" s="95">
        <f t="shared" si="4"/>
        <v>3843750</v>
      </c>
      <c r="L25" s="97">
        <v>0</v>
      </c>
      <c r="M25" s="97">
        <v>0</v>
      </c>
      <c r="N25" s="97">
        <v>0</v>
      </c>
      <c r="O25" s="95">
        <v>3843750</v>
      </c>
      <c r="P25" s="105">
        <f t="shared" ref="P25:P77" si="5">K25/H25</f>
        <v>4289.1336368505627</v>
      </c>
      <c r="Q25" s="105">
        <v>9673</v>
      </c>
      <c r="R25" s="27" t="s">
        <v>73</v>
      </c>
      <c r="S25" s="24">
        <f>O25+O29+O33+O35+O37+O39+O43+O47+O52+O54+O56+O61+O57+O60+O63+O64+O66+O73+O76+O77</f>
        <v>126839833.94</v>
      </c>
    </row>
    <row r="26" spans="1:21" ht="21.95" customHeight="1">
      <c r="A26" s="94" t="s">
        <v>37</v>
      </c>
      <c r="B26" s="93" t="s">
        <v>82</v>
      </c>
      <c r="C26" s="87">
        <v>1959</v>
      </c>
      <c r="D26" s="87" t="s">
        <v>27</v>
      </c>
      <c r="E26" s="87" t="s">
        <v>26</v>
      </c>
      <c r="F26" s="85">
        <v>2</v>
      </c>
      <c r="G26" s="85">
        <v>3</v>
      </c>
      <c r="H26" s="97">
        <v>2061.3000000000002</v>
      </c>
      <c r="I26" s="97">
        <v>435.4</v>
      </c>
      <c r="J26" s="97">
        <v>1439.5</v>
      </c>
      <c r="K26" s="95">
        <f t="shared" si="4"/>
        <v>9039040</v>
      </c>
      <c r="L26" s="97">
        <v>0</v>
      </c>
      <c r="M26" s="97">
        <v>0</v>
      </c>
      <c r="N26" s="97">
        <v>0</v>
      </c>
      <c r="O26" s="95">
        <v>9039040</v>
      </c>
      <c r="P26" s="105">
        <f t="shared" si="5"/>
        <v>4385.1161888128845</v>
      </c>
      <c r="Q26" s="105">
        <v>9673</v>
      </c>
      <c r="R26" s="27" t="s">
        <v>72</v>
      </c>
    </row>
    <row r="27" spans="1:21" ht="21.95" customHeight="1">
      <c r="A27" s="94" t="s">
        <v>38</v>
      </c>
      <c r="B27" s="93" t="s">
        <v>86</v>
      </c>
      <c r="C27" s="87">
        <v>1961</v>
      </c>
      <c r="D27" s="87" t="s">
        <v>27</v>
      </c>
      <c r="E27" s="87" t="s">
        <v>26</v>
      </c>
      <c r="F27" s="85">
        <v>3</v>
      </c>
      <c r="G27" s="85">
        <v>3</v>
      </c>
      <c r="H27" s="97">
        <v>1626.32</v>
      </c>
      <c r="I27" s="97">
        <v>383.42</v>
      </c>
      <c r="J27" s="97">
        <v>1139.78</v>
      </c>
      <c r="K27" s="95">
        <f>SUM(L27:O27)</f>
        <v>5298600</v>
      </c>
      <c r="L27" s="97">
        <v>0</v>
      </c>
      <c r="M27" s="97">
        <v>0</v>
      </c>
      <c r="N27" s="97">
        <v>0</v>
      </c>
      <c r="O27" s="95">
        <v>5298600</v>
      </c>
      <c r="P27" s="105">
        <f>K27/H27</f>
        <v>3258.0303999212947</v>
      </c>
      <c r="Q27" s="105">
        <v>9673</v>
      </c>
      <c r="R27" s="91" t="s">
        <v>72</v>
      </c>
      <c r="S27" s="24"/>
      <c r="T27" s="24"/>
    </row>
    <row r="28" spans="1:21" ht="21.95" customHeight="1">
      <c r="A28" s="145" t="s">
        <v>67</v>
      </c>
      <c r="B28" s="146" t="s">
        <v>87</v>
      </c>
      <c r="C28" s="145">
        <v>1956</v>
      </c>
      <c r="D28" s="145" t="s">
        <v>27</v>
      </c>
      <c r="E28" s="145" t="s">
        <v>26</v>
      </c>
      <c r="F28" s="136">
        <v>2</v>
      </c>
      <c r="G28" s="136">
        <v>2</v>
      </c>
      <c r="H28" s="154">
        <v>918</v>
      </c>
      <c r="I28" s="154">
        <v>261.39999999999998</v>
      </c>
      <c r="J28" s="154">
        <v>588.70000000000005</v>
      </c>
      <c r="K28" s="95">
        <f>SUM(L28:O28)</f>
        <v>300000</v>
      </c>
      <c r="L28" s="97">
        <v>0</v>
      </c>
      <c r="M28" s="97">
        <v>0</v>
      </c>
      <c r="N28" s="97">
        <v>0</v>
      </c>
      <c r="O28" s="95">
        <v>300000</v>
      </c>
      <c r="P28" s="105">
        <f>K28/H28</f>
        <v>326.79738562091501</v>
      </c>
      <c r="Q28" s="105">
        <v>9673</v>
      </c>
      <c r="R28" s="27" t="s">
        <v>72</v>
      </c>
    </row>
    <row r="29" spans="1:21" ht="21.95" customHeight="1">
      <c r="A29" s="145"/>
      <c r="B29" s="146"/>
      <c r="C29" s="145"/>
      <c r="D29" s="145"/>
      <c r="E29" s="145"/>
      <c r="F29" s="136"/>
      <c r="G29" s="136"/>
      <c r="H29" s="154"/>
      <c r="I29" s="154"/>
      <c r="J29" s="154"/>
      <c r="K29" s="95">
        <f>SUM(L29:O29)</f>
        <v>4605000</v>
      </c>
      <c r="L29" s="97">
        <v>0</v>
      </c>
      <c r="M29" s="97">
        <v>0</v>
      </c>
      <c r="N29" s="97">
        <v>0</v>
      </c>
      <c r="O29" s="95">
        <v>4605000</v>
      </c>
      <c r="P29" s="105">
        <f>K29/H28</f>
        <v>5016.339869281046</v>
      </c>
      <c r="Q29" s="105">
        <v>9673</v>
      </c>
      <c r="R29" s="27" t="s">
        <v>73</v>
      </c>
    </row>
    <row r="30" spans="1:21" ht="21.95" customHeight="1">
      <c r="A30" s="87" t="s">
        <v>1846</v>
      </c>
      <c r="B30" s="93" t="s">
        <v>88</v>
      </c>
      <c r="C30" s="87">
        <v>1952</v>
      </c>
      <c r="D30" s="87">
        <v>1991</v>
      </c>
      <c r="E30" s="87" t="s">
        <v>26</v>
      </c>
      <c r="F30" s="85">
        <v>2</v>
      </c>
      <c r="G30" s="85">
        <v>1</v>
      </c>
      <c r="H30" s="97">
        <v>554.9</v>
      </c>
      <c r="I30" s="97">
        <v>252</v>
      </c>
      <c r="J30" s="97">
        <v>253</v>
      </c>
      <c r="K30" s="95">
        <f>SUM(L30:O30)</f>
        <v>4481870</v>
      </c>
      <c r="L30" s="97">
        <v>0</v>
      </c>
      <c r="M30" s="97">
        <v>0</v>
      </c>
      <c r="N30" s="97">
        <v>0</v>
      </c>
      <c r="O30" s="95">
        <v>4481870</v>
      </c>
      <c r="P30" s="105">
        <f>K30/H30</f>
        <v>8076.8967381510183</v>
      </c>
      <c r="Q30" s="105">
        <v>9673</v>
      </c>
      <c r="R30" s="27" t="s">
        <v>72</v>
      </c>
    </row>
    <row r="31" spans="1:21" ht="21.95" customHeight="1">
      <c r="A31" s="87" t="s">
        <v>39</v>
      </c>
      <c r="B31" s="93" t="s">
        <v>1806</v>
      </c>
      <c r="C31" s="87">
        <v>1949</v>
      </c>
      <c r="D31" s="87" t="s">
        <v>27</v>
      </c>
      <c r="E31" s="87" t="s">
        <v>26</v>
      </c>
      <c r="F31" s="85">
        <v>2</v>
      </c>
      <c r="G31" s="85">
        <v>1</v>
      </c>
      <c r="H31" s="97">
        <v>219.97</v>
      </c>
      <c r="I31" s="97">
        <v>193.29</v>
      </c>
      <c r="J31" s="97">
        <v>165.19</v>
      </c>
      <c r="K31" s="97">
        <f>SUM(L31:O31)</f>
        <v>1697800</v>
      </c>
      <c r="L31" s="97">
        <v>0</v>
      </c>
      <c r="M31" s="97">
        <v>0</v>
      </c>
      <c r="N31" s="97">
        <v>0</v>
      </c>
      <c r="O31" s="95">
        <v>1697800</v>
      </c>
      <c r="P31" s="105">
        <f>K31/H31</f>
        <v>7718.3252261672051</v>
      </c>
      <c r="Q31" s="97">
        <v>9673</v>
      </c>
      <c r="R31" s="91" t="s">
        <v>72</v>
      </c>
      <c r="S31" s="24"/>
      <c r="T31" s="24"/>
    </row>
    <row r="32" spans="1:21" ht="21.95" customHeight="1">
      <c r="A32" s="87" t="s">
        <v>40</v>
      </c>
      <c r="B32" s="93" t="s">
        <v>83</v>
      </c>
      <c r="C32" s="87">
        <v>1961</v>
      </c>
      <c r="D32" s="87" t="s">
        <v>27</v>
      </c>
      <c r="E32" s="87" t="s">
        <v>26</v>
      </c>
      <c r="F32" s="85">
        <v>2</v>
      </c>
      <c r="G32" s="85">
        <v>1</v>
      </c>
      <c r="H32" s="97">
        <v>288.7</v>
      </c>
      <c r="I32" s="97">
        <v>145.87</v>
      </c>
      <c r="J32" s="97">
        <v>131.33000000000001</v>
      </c>
      <c r="K32" s="95">
        <f t="shared" si="4"/>
        <v>1632060</v>
      </c>
      <c r="L32" s="97">
        <v>0</v>
      </c>
      <c r="M32" s="97">
        <v>0</v>
      </c>
      <c r="N32" s="97">
        <v>0</v>
      </c>
      <c r="O32" s="95">
        <v>1632060</v>
      </c>
      <c r="P32" s="105">
        <f t="shared" si="5"/>
        <v>5653.1347419466574</v>
      </c>
      <c r="Q32" s="105">
        <v>9673</v>
      </c>
      <c r="R32" s="27" t="s">
        <v>74</v>
      </c>
    </row>
    <row r="33" spans="1:21" ht="21.95" customHeight="1">
      <c r="A33" s="87" t="s">
        <v>41</v>
      </c>
      <c r="B33" s="93" t="s">
        <v>84</v>
      </c>
      <c r="C33" s="87">
        <v>1956</v>
      </c>
      <c r="D33" s="87" t="s">
        <v>27</v>
      </c>
      <c r="E33" s="87" t="s">
        <v>26</v>
      </c>
      <c r="F33" s="85">
        <v>2</v>
      </c>
      <c r="G33" s="85">
        <v>3</v>
      </c>
      <c r="H33" s="97">
        <v>507.17</v>
      </c>
      <c r="I33" s="97">
        <v>209.77</v>
      </c>
      <c r="J33" s="97">
        <v>253.74</v>
      </c>
      <c r="K33" s="95">
        <f t="shared" si="4"/>
        <v>2894944</v>
      </c>
      <c r="L33" s="97">
        <v>0</v>
      </c>
      <c r="M33" s="97">
        <v>0</v>
      </c>
      <c r="N33" s="97">
        <v>0</v>
      </c>
      <c r="O33" s="95">
        <v>2894944</v>
      </c>
      <c r="P33" s="105">
        <f t="shared" si="5"/>
        <v>5708.0347812370601</v>
      </c>
      <c r="Q33" s="105">
        <v>9673</v>
      </c>
      <c r="R33" s="27" t="s">
        <v>73</v>
      </c>
    </row>
    <row r="34" spans="1:21" ht="21.95" customHeight="1">
      <c r="A34" s="87" t="s">
        <v>42</v>
      </c>
      <c r="B34" s="93" t="s">
        <v>85</v>
      </c>
      <c r="C34" s="87">
        <v>1961</v>
      </c>
      <c r="D34" s="87" t="s">
        <v>27</v>
      </c>
      <c r="E34" s="87" t="s">
        <v>26</v>
      </c>
      <c r="F34" s="85">
        <v>3</v>
      </c>
      <c r="G34" s="85">
        <v>3</v>
      </c>
      <c r="H34" s="97">
        <v>1085.74</v>
      </c>
      <c r="I34" s="97">
        <v>235.6</v>
      </c>
      <c r="J34" s="97">
        <v>731.97</v>
      </c>
      <c r="K34" s="95">
        <f t="shared" si="4"/>
        <v>3460560</v>
      </c>
      <c r="L34" s="97">
        <v>0</v>
      </c>
      <c r="M34" s="97">
        <v>0</v>
      </c>
      <c r="N34" s="97">
        <v>0</v>
      </c>
      <c r="O34" s="95">
        <v>3460560</v>
      </c>
      <c r="P34" s="105">
        <f t="shared" si="5"/>
        <v>3187.2824064693204</v>
      </c>
      <c r="Q34" s="105">
        <v>9673</v>
      </c>
      <c r="R34" s="27" t="s">
        <v>72</v>
      </c>
    </row>
    <row r="35" spans="1:21" ht="21.95" customHeight="1">
      <c r="A35" s="87" t="s">
        <v>1718</v>
      </c>
      <c r="B35" s="93" t="s">
        <v>65</v>
      </c>
      <c r="C35" s="87">
        <v>1960</v>
      </c>
      <c r="D35" s="87" t="s">
        <v>27</v>
      </c>
      <c r="E35" s="87" t="s">
        <v>26</v>
      </c>
      <c r="F35" s="85">
        <v>3</v>
      </c>
      <c r="G35" s="85">
        <v>3</v>
      </c>
      <c r="H35" s="97">
        <v>2097.3000000000002</v>
      </c>
      <c r="I35" s="97">
        <v>988.06</v>
      </c>
      <c r="J35" s="97">
        <v>497.52</v>
      </c>
      <c r="K35" s="97">
        <f>SUM(L35:O35)</f>
        <v>14055090.439999999</v>
      </c>
      <c r="L35" s="97">
        <v>0</v>
      </c>
      <c r="M35" s="97">
        <v>0</v>
      </c>
      <c r="N35" s="97">
        <v>0</v>
      </c>
      <c r="O35" s="95">
        <v>14055090.439999999</v>
      </c>
      <c r="P35" s="105">
        <f>K35/H35</f>
        <v>6701.5164449530339</v>
      </c>
      <c r="Q35" s="97">
        <v>9673</v>
      </c>
      <c r="R35" s="27" t="s">
        <v>73</v>
      </c>
    </row>
    <row r="36" spans="1:21" ht="21.95" customHeight="1">
      <c r="A36" s="87" t="s">
        <v>43</v>
      </c>
      <c r="B36" s="93" t="s">
        <v>89</v>
      </c>
      <c r="C36" s="87">
        <v>1974</v>
      </c>
      <c r="D36" s="87">
        <v>2008</v>
      </c>
      <c r="E36" s="87" t="s">
        <v>29</v>
      </c>
      <c r="F36" s="85">
        <v>5</v>
      </c>
      <c r="G36" s="85">
        <v>4</v>
      </c>
      <c r="H36" s="97">
        <v>3501.57</v>
      </c>
      <c r="I36" s="97">
        <v>0</v>
      </c>
      <c r="J36" s="97">
        <v>2641.89</v>
      </c>
      <c r="K36" s="95">
        <f t="shared" si="4"/>
        <v>2655212.5</v>
      </c>
      <c r="L36" s="97">
        <v>0</v>
      </c>
      <c r="M36" s="97">
        <v>0</v>
      </c>
      <c r="N36" s="97">
        <v>0</v>
      </c>
      <c r="O36" s="95">
        <v>2655212.5</v>
      </c>
      <c r="P36" s="105">
        <f t="shared" si="5"/>
        <v>758.29199473379083</v>
      </c>
      <c r="Q36" s="105">
        <v>9673</v>
      </c>
      <c r="R36" s="27" t="s">
        <v>74</v>
      </c>
    </row>
    <row r="37" spans="1:21" ht="21.95" customHeight="1">
      <c r="A37" s="87" t="s">
        <v>44</v>
      </c>
      <c r="B37" s="93" t="s">
        <v>90</v>
      </c>
      <c r="C37" s="87">
        <v>1958</v>
      </c>
      <c r="D37" s="87" t="s">
        <v>27</v>
      </c>
      <c r="E37" s="87" t="s">
        <v>26</v>
      </c>
      <c r="F37" s="85">
        <v>2</v>
      </c>
      <c r="G37" s="85">
        <v>1</v>
      </c>
      <c r="H37" s="97">
        <v>303.49</v>
      </c>
      <c r="I37" s="97">
        <v>0</v>
      </c>
      <c r="J37" s="97">
        <v>281.06</v>
      </c>
      <c r="K37" s="95">
        <f t="shared" si="4"/>
        <v>1558390</v>
      </c>
      <c r="L37" s="97">
        <v>0</v>
      </c>
      <c r="M37" s="97">
        <v>0</v>
      </c>
      <c r="N37" s="97">
        <v>0</v>
      </c>
      <c r="O37" s="95">
        <v>1558390</v>
      </c>
      <c r="P37" s="105">
        <f t="shared" si="5"/>
        <v>5134.8973607038124</v>
      </c>
      <c r="Q37" s="105">
        <v>9673</v>
      </c>
      <c r="R37" s="27" t="s">
        <v>73</v>
      </c>
      <c r="S37" s="24"/>
      <c r="T37" s="24"/>
    </row>
    <row r="38" spans="1:21" ht="21.95" customHeight="1">
      <c r="A38" s="87" t="s">
        <v>45</v>
      </c>
      <c r="B38" s="93" t="s">
        <v>91</v>
      </c>
      <c r="C38" s="94">
        <v>1961</v>
      </c>
      <c r="D38" s="87" t="s">
        <v>27</v>
      </c>
      <c r="E38" s="87" t="s">
        <v>26</v>
      </c>
      <c r="F38" s="85">
        <v>4</v>
      </c>
      <c r="G38" s="85">
        <v>2</v>
      </c>
      <c r="H38" s="97">
        <v>1796.62</v>
      </c>
      <c r="I38" s="97">
        <v>43.9</v>
      </c>
      <c r="J38" s="97">
        <v>1298</v>
      </c>
      <c r="K38" s="95">
        <f t="shared" si="4"/>
        <v>3286720</v>
      </c>
      <c r="L38" s="97">
        <v>0</v>
      </c>
      <c r="M38" s="97">
        <v>0</v>
      </c>
      <c r="N38" s="97">
        <v>0</v>
      </c>
      <c r="O38" s="95">
        <v>3286720</v>
      </c>
      <c r="P38" s="105">
        <f t="shared" si="5"/>
        <v>1829.3907448430944</v>
      </c>
      <c r="Q38" s="105">
        <v>9673</v>
      </c>
      <c r="R38" s="27" t="s">
        <v>72</v>
      </c>
    </row>
    <row r="39" spans="1:21" ht="21.95" customHeight="1">
      <c r="A39" s="87" t="s">
        <v>1719</v>
      </c>
      <c r="B39" s="93" t="s">
        <v>92</v>
      </c>
      <c r="C39" s="87">
        <v>1955</v>
      </c>
      <c r="D39" s="87" t="s">
        <v>27</v>
      </c>
      <c r="E39" s="87" t="s">
        <v>26</v>
      </c>
      <c r="F39" s="85">
        <v>2</v>
      </c>
      <c r="G39" s="85">
        <v>1</v>
      </c>
      <c r="H39" s="97">
        <v>996.4</v>
      </c>
      <c r="I39" s="97">
        <v>0</v>
      </c>
      <c r="J39" s="97">
        <v>584.9</v>
      </c>
      <c r="K39" s="95">
        <f t="shared" si="4"/>
        <v>9778869.5</v>
      </c>
      <c r="L39" s="97">
        <v>0</v>
      </c>
      <c r="M39" s="97">
        <v>0</v>
      </c>
      <c r="N39" s="97">
        <v>0</v>
      </c>
      <c r="O39" s="95">
        <v>9778869.5</v>
      </c>
      <c r="P39" s="105">
        <f t="shared" si="5"/>
        <v>9814.2006222400651</v>
      </c>
      <c r="Q39" s="105">
        <v>9673</v>
      </c>
      <c r="R39" s="27" t="s">
        <v>73</v>
      </c>
    </row>
    <row r="40" spans="1:21" ht="21.95" customHeight="1">
      <c r="A40" s="87" t="s">
        <v>1720</v>
      </c>
      <c r="B40" s="93" t="s">
        <v>93</v>
      </c>
      <c r="C40" s="87">
        <v>1965</v>
      </c>
      <c r="D40" s="87" t="s">
        <v>27</v>
      </c>
      <c r="E40" s="87" t="s">
        <v>26</v>
      </c>
      <c r="F40" s="85">
        <v>4</v>
      </c>
      <c r="G40" s="85">
        <v>3</v>
      </c>
      <c r="H40" s="97">
        <v>2079.16</v>
      </c>
      <c r="I40" s="97">
        <v>211.78</v>
      </c>
      <c r="J40" s="97">
        <v>1786.17</v>
      </c>
      <c r="K40" s="95">
        <f t="shared" si="4"/>
        <v>9715265.1999999993</v>
      </c>
      <c r="L40" s="97">
        <v>0</v>
      </c>
      <c r="M40" s="97">
        <v>0</v>
      </c>
      <c r="N40" s="97">
        <v>0</v>
      </c>
      <c r="O40" s="95">
        <v>9715265.1999999993</v>
      </c>
      <c r="P40" s="105">
        <f t="shared" si="5"/>
        <v>4672.6876238480927</v>
      </c>
      <c r="Q40" s="105">
        <v>9673</v>
      </c>
      <c r="R40" s="27" t="s">
        <v>74</v>
      </c>
    </row>
    <row r="41" spans="1:21" ht="21.95" customHeight="1">
      <c r="A41" s="87" t="s">
        <v>46</v>
      </c>
      <c r="B41" s="93" t="s">
        <v>1744</v>
      </c>
      <c r="C41" s="87">
        <v>1975</v>
      </c>
      <c r="D41" s="87" t="s">
        <v>27</v>
      </c>
      <c r="E41" s="87" t="s">
        <v>26</v>
      </c>
      <c r="F41" s="85">
        <v>5</v>
      </c>
      <c r="G41" s="85">
        <v>2</v>
      </c>
      <c r="H41" s="97">
        <v>3961.68</v>
      </c>
      <c r="I41" s="97">
        <v>241.8</v>
      </c>
      <c r="J41" s="97">
        <v>2310.62</v>
      </c>
      <c r="K41" s="95">
        <f>SUM(L41:O41)</f>
        <v>7727192</v>
      </c>
      <c r="L41" s="97">
        <v>0</v>
      </c>
      <c r="M41" s="97">
        <v>0</v>
      </c>
      <c r="N41" s="97">
        <v>0</v>
      </c>
      <c r="O41" s="95">
        <v>7727192</v>
      </c>
      <c r="P41" s="105">
        <f t="shared" si="5"/>
        <v>1950.4836332061147</v>
      </c>
      <c r="Q41" s="105">
        <v>9673</v>
      </c>
      <c r="R41" s="27" t="s">
        <v>74</v>
      </c>
    </row>
    <row r="42" spans="1:21" ht="21.95" customHeight="1">
      <c r="A42" s="87" t="s">
        <v>1721</v>
      </c>
      <c r="B42" s="93" t="s">
        <v>1747</v>
      </c>
      <c r="C42" s="87">
        <v>1957</v>
      </c>
      <c r="D42" s="87">
        <v>2008</v>
      </c>
      <c r="E42" s="87" t="s">
        <v>26</v>
      </c>
      <c r="F42" s="85">
        <v>3</v>
      </c>
      <c r="G42" s="85">
        <v>6</v>
      </c>
      <c r="H42" s="97">
        <v>4825.97</v>
      </c>
      <c r="I42" s="97">
        <v>2388.13</v>
      </c>
      <c r="J42" s="97">
        <v>2437.84</v>
      </c>
      <c r="K42" s="95">
        <f>SUM(L42:O42)</f>
        <v>20890439</v>
      </c>
      <c r="L42" s="97">
        <v>0</v>
      </c>
      <c r="M42" s="97">
        <v>0</v>
      </c>
      <c r="N42" s="97">
        <v>0</v>
      </c>
      <c r="O42" s="95">
        <v>20890439</v>
      </c>
      <c r="P42" s="105">
        <f t="shared" si="5"/>
        <v>4328.7544265712386</v>
      </c>
      <c r="Q42" s="105">
        <v>9673</v>
      </c>
      <c r="R42" s="27" t="s">
        <v>74</v>
      </c>
    </row>
    <row r="43" spans="1:21" ht="21.95" customHeight="1">
      <c r="A43" s="87" t="s">
        <v>47</v>
      </c>
      <c r="B43" s="93" t="s">
        <v>95</v>
      </c>
      <c r="C43" s="87">
        <v>1944</v>
      </c>
      <c r="D43" s="87" t="s">
        <v>27</v>
      </c>
      <c r="E43" s="87" t="s">
        <v>26</v>
      </c>
      <c r="F43" s="85">
        <v>2</v>
      </c>
      <c r="G43" s="85">
        <v>2</v>
      </c>
      <c r="H43" s="97">
        <v>1358.4</v>
      </c>
      <c r="I43" s="97">
        <v>902.2</v>
      </c>
      <c r="J43" s="97">
        <v>329</v>
      </c>
      <c r="K43" s="95">
        <f t="shared" si="4"/>
        <v>6645860</v>
      </c>
      <c r="L43" s="97">
        <v>0</v>
      </c>
      <c r="M43" s="97">
        <v>0</v>
      </c>
      <c r="N43" s="97">
        <v>0</v>
      </c>
      <c r="O43" s="95">
        <v>6645860</v>
      </c>
      <c r="P43" s="105">
        <f t="shared" si="5"/>
        <v>4892.4175500588926</v>
      </c>
      <c r="Q43" s="105">
        <v>9673</v>
      </c>
      <c r="R43" s="27" t="s">
        <v>73</v>
      </c>
    </row>
    <row r="44" spans="1:21" ht="21.95" customHeight="1">
      <c r="A44" s="87" t="s">
        <v>48</v>
      </c>
      <c r="B44" s="48" t="s">
        <v>1762</v>
      </c>
      <c r="C44" s="87">
        <v>1950</v>
      </c>
      <c r="D44" s="87" t="s">
        <v>27</v>
      </c>
      <c r="E44" s="87" t="s">
        <v>26</v>
      </c>
      <c r="F44" s="85">
        <v>2</v>
      </c>
      <c r="G44" s="85">
        <v>1</v>
      </c>
      <c r="H44" s="97">
        <v>428.8</v>
      </c>
      <c r="I44" s="97">
        <v>329.4</v>
      </c>
      <c r="J44" s="97">
        <v>113.4</v>
      </c>
      <c r="K44" s="97">
        <f>SUM(L44:O44)</f>
        <v>3734696</v>
      </c>
      <c r="L44" s="97">
        <v>0</v>
      </c>
      <c r="M44" s="97">
        <v>0</v>
      </c>
      <c r="N44" s="97">
        <v>0</v>
      </c>
      <c r="O44" s="95">
        <v>3734696</v>
      </c>
      <c r="P44" s="105">
        <f>K44/H44</f>
        <v>8709.6455223880603</v>
      </c>
      <c r="Q44" s="97">
        <v>9673</v>
      </c>
      <c r="R44" s="27" t="s">
        <v>72</v>
      </c>
    </row>
    <row r="45" spans="1:21" ht="21.95" customHeight="1">
      <c r="A45" s="87" t="s">
        <v>52</v>
      </c>
      <c r="B45" s="93" t="s">
        <v>98</v>
      </c>
      <c r="C45" s="87">
        <v>1947</v>
      </c>
      <c r="D45" s="87" t="s">
        <v>27</v>
      </c>
      <c r="E45" s="87" t="s">
        <v>26</v>
      </c>
      <c r="F45" s="85">
        <v>2</v>
      </c>
      <c r="G45" s="85">
        <v>1</v>
      </c>
      <c r="H45" s="97">
        <v>344.12</v>
      </c>
      <c r="I45" s="97">
        <v>73.16</v>
      </c>
      <c r="J45" s="97">
        <v>236.5</v>
      </c>
      <c r="K45" s="95">
        <f>SUM(L45:O45)</f>
        <v>2667000</v>
      </c>
      <c r="L45" s="97">
        <v>0</v>
      </c>
      <c r="M45" s="97">
        <v>0</v>
      </c>
      <c r="N45" s="97">
        <v>0</v>
      </c>
      <c r="O45" s="95">
        <f>'[1]Прод. прилож'!$C$26</f>
        <v>2667000</v>
      </c>
      <c r="P45" s="105">
        <f>K45/H45</f>
        <v>7750.2034174125301</v>
      </c>
      <c r="Q45" s="105">
        <v>9673</v>
      </c>
      <c r="R45" s="27" t="s">
        <v>72</v>
      </c>
    </row>
    <row r="46" spans="1:21" ht="21.95" customHeight="1">
      <c r="A46" s="87" t="s">
        <v>53</v>
      </c>
      <c r="B46" s="93" t="s">
        <v>94</v>
      </c>
      <c r="C46" s="87">
        <v>1961</v>
      </c>
      <c r="D46" s="87" t="s">
        <v>27</v>
      </c>
      <c r="E46" s="87" t="s">
        <v>26</v>
      </c>
      <c r="F46" s="85">
        <v>3</v>
      </c>
      <c r="G46" s="85">
        <v>2</v>
      </c>
      <c r="H46" s="97">
        <v>1364.4</v>
      </c>
      <c r="I46" s="97">
        <v>0</v>
      </c>
      <c r="J46" s="97">
        <v>831.7</v>
      </c>
      <c r="K46" s="95">
        <f>SUM(L46:O46)</f>
        <v>1908740</v>
      </c>
      <c r="L46" s="97">
        <v>0</v>
      </c>
      <c r="M46" s="97">
        <v>0</v>
      </c>
      <c r="N46" s="97">
        <v>0</v>
      </c>
      <c r="O46" s="95">
        <f>'[1]Прод. прилож'!$C$24</f>
        <v>1908740</v>
      </c>
      <c r="P46" s="105">
        <f>K46/H46</f>
        <v>1398.9592494869539</v>
      </c>
      <c r="Q46" s="105">
        <v>9673</v>
      </c>
      <c r="R46" s="27" t="s">
        <v>72</v>
      </c>
    </row>
    <row r="47" spans="1:21" ht="21.95" customHeight="1">
      <c r="A47" s="87" t="s">
        <v>54</v>
      </c>
      <c r="B47" s="93" t="s">
        <v>96</v>
      </c>
      <c r="C47" s="87">
        <v>1961</v>
      </c>
      <c r="D47" s="87" t="s">
        <v>27</v>
      </c>
      <c r="E47" s="87" t="s">
        <v>26</v>
      </c>
      <c r="F47" s="85">
        <v>2</v>
      </c>
      <c r="G47" s="85">
        <v>2</v>
      </c>
      <c r="H47" s="97">
        <v>599.4</v>
      </c>
      <c r="I47" s="97">
        <v>68.400000000000006</v>
      </c>
      <c r="J47" s="97">
        <v>515</v>
      </c>
      <c r="K47" s="95">
        <f t="shared" si="4"/>
        <v>2255870</v>
      </c>
      <c r="L47" s="97">
        <v>0</v>
      </c>
      <c r="M47" s="97">
        <v>0</v>
      </c>
      <c r="N47" s="97">
        <v>0</v>
      </c>
      <c r="O47" s="95">
        <v>2255870</v>
      </c>
      <c r="P47" s="105">
        <f t="shared" si="5"/>
        <v>3763.546880213547</v>
      </c>
      <c r="Q47" s="105">
        <v>9673</v>
      </c>
      <c r="R47" s="27" t="s">
        <v>73</v>
      </c>
    </row>
    <row r="48" spans="1:21" s="47" customFormat="1" ht="21.95" customHeight="1">
      <c r="A48" s="87" t="s">
        <v>936</v>
      </c>
      <c r="B48" s="93" t="s">
        <v>97</v>
      </c>
      <c r="C48" s="87">
        <v>1946</v>
      </c>
      <c r="D48" s="87" t="s">
        <v>27</v>
      </c>
      <c r="E48" s="87" t="s">
        <v>26</v>
      </c>
      <c r="F48" s="85">
        <v>2</v>
      </c>
      <c r="G48" s="85">
        <v>1</v>
      </c>
      <c r="H48" s="97">
        <v>332.15</v>
      </c>
      <c r="I48" s="97">
        <v>144.30000000000001</v>
      </c>
      <c r="J48" s="97">
        <v>144.4</v>
      </c>
      <c r="K48" s="95">
        <f t="shared" si="4"/>
        <v>1960130</v>
      </c>
      <c r="L48" s="97">
        <v>0</v>
      </c>
      <c r="M48" s="97">
        <v>0</v>
      </c>
      <c r="N48" s="97">
        <v>0</v>
      </c>
      <c r="O48" s="95">
        <f>'[1]Прод. прилож'!$C$25</f>
        <v>1960130</v>
      </c>
      <c r="P48" s="105">
        <f t="shared" si="5"/>
        <v>5901.3397561342772</v>
      </c>
      <c r="Q48" s="105">
        <v>9673</v>
      </c>
      <c r="R48" s="27" t="s">
        <v>72</v>
      </c>
      <c r="S48" s="46"/>
      <c r="T48" s="46"/>
      <c r="U48" s="46"/>
    </row>
    <row r="49" spans="1:21" s="47" customFormat="1" ht="21.95" customHeight="1">
      <c r="A49" s="87" t="s">
        <v>55</v>
      </c>
      <c r="B49" s="93" t="s">
        <v>51</v>
      </c>
      <c r="C49" s="87">
        <v>1966</v>
      </c>
      <c r="D49" s="87" t="s">
        <v>27</v>
      </c>
      <c r="E49" s="87" t="s">
        <v>26</v>
      </c>
      <c r="F49" s="85">
        <v>2</v>
      </c>
      <c r="G49" s="85">
        <v>1</v>
      </c>
      <c r="H49" s="97">
        <v>569.47</v>
      </c>
      <c r="I49" s="97">
        <v>0</v>
      </c>
      <c r="J49" s="97">
        <v>504.56</v>
      </c>
      <c r="K49" s="95">
        <f t="shared" si="4"/>
        <v>2483282.5</v>
      </c>
      <c r="L49" s="97">
        <v>0</v>
      </c>
      <c r="M49" s="97">
        <v>0</v>
      </c>
      <c r="N49" s="97">
        <v>0</v>
      </c>
      <c r="O49" s="95">
        <v>2483282.5</v>
      </c>
      <c r="P49" s="105">
        <f t="shared" si="5"/>
        <v>4360.6906421760586</v>
      </c>
      <c r="Q49" s="105">
        <v>9673</v>
      </c>
      <c r="R49" s="27" t="s">
        <v>74</v>
      </c>
      <c r="S49" s="46"/>
      <c r="T49" s="46"/>
      <c r="U49" s="46"/>
    </row>
    <row r="50" spans="1:21" s="47" customFormat="1" ht="21.95" customHeight="1">
      <c r="A50" s="87" t="s">
        <v>56</v>
      </c>
      <c r="B50" s="48" t="s">
        <v>100</v>
      </c>
      <c r="C50" s="94">
        <v>1961</v>
      </c>
      <c r="D50" s="87" t="s">
        <v>27</v>
      </c>
      <c r="E50" s="87" t="s">
        <v>26</v>
      </c>
      <c r="F50" s="85">
        <v>3</v>
      </c>
      <c r="G50" s="85">
        <v>2</v>
      </c>
      <c r="H50" s="97">
        <v>1064.3900000000001</v>
      </c>
      <c r="I50" s="97">
        <v>0</v>
      </c>
      <c r="J50" s="97">
        <v>960.67</v>
      </c>
      <c r="K50" s="95">
        <f t="shared" si="4"/>
        <v>3486000</v>
      </c>
      <c r="L50" s="97">
        <v>0</v>
      </c>
      <c r="M50" s="97">
        <v>0</v>
      </c>
      <c r="N50" s="97">
        <v>0</v>
      </c>
      <c r="O50" s="95">
        <f>'[1]Прод. прилож'!$C$28</f>
        <v>3486000</v>
      </c>
      <c r="P50" s="105">
        <f t="shared" si="5"/>
        <v>3275.1153242702389</v>
      </c>
      <c r="Q50" s="105">
        <v>9673</v>
      </c>
      <c r="R50" s="27" t="s">
        <v>72</v>
      </c>
      <c r="S50" s="46"/>
      <c r="T50" s="46"/>
      <c r="U50" s="46"/>
    </row>
    <row r="51" spans="1:21" ht="21.95" customHeight="1">
      <c r="A51" s="87" t="s">
        <v>57</v>
      </c>
      <c r="B51" s="48" t="s">
        <v>101</v>
      </c>
      <c r="C51" s="94">
        <v>1960</v>
      </c>
      <c r="D51" s="87" t="s">
        <v>27</v>
      </c>
      <c r="E51" s="87" t="s">
        <v>26</v>
      </c>
      <c r="F51" s="85">
        <v>3</v>
      </c>
      <c r="G51" s="85">
        <v>2</v>
      </c>
      <c r="H51" s="97">
        <v>1075.8399999999999</v>
      </c>
      <c r="I51" s="97">
        <v>0</v>
      </c>
      <c r="J51" s="97">
        <v>972.12</v>
      </c>
      <c r="K51" s="95">
        <f t="shared" si="4"/>
        <v>3486000</v>
      </c>
      <c r="L51" s="97">
        <v>0</v>
      </c>
      <c r="M51" s="97">
        <v>0</v>
      </c>
      <c r="N51" s="97">
        <v>0</v>
      </c>
      <c r="O51" s="95">
        <f>'[1]Прод. прилож'!$C$29</f>
        <v>3486000</v>
      </c>
      <c r="P51" s="105">
        <f t="shared" si="5"/>
        <v>3240.2587745389651</v>
      </c>
      <c r="Q51" s="105">
        <v>9673</v>
      </c>
      <c r="R51" s="27" t="s">
        <v>72</v>
      </c>
    </row>
    <row r="52" spans="1:21" s="47" customFormat="1" ht="21.95" customHeight="1">
      <c r="A52" s="87" t="s">
        <v>58</v>
      </c>
      <c r="B52" s="48" t="s">
        <v>102</v>
      </c>
      <c r="C52" s="87">
        <v>1960</v>
      </c>
      <c r="D52" s="87" t="s">
        <v>27</v>
      </c>
      <c r="E52" s="87" t="s">
        <v>26</v>
      </c>
      <c r="F52" s="85">
        <v>3</v>
      </c>
      <c r="G52" s="85">
        <v>2</v>
      </c>
      <c r="H52" s="97">
        <v>1080.83</v>
      </c>
      <c r="I52" s="97">
        <v>0</v>
      </c>
      <c r="J52" s="97">
        <v>902.46</v>
      </c>
      <c r="K52" s="95">
        <f t="shared" si="4"/>
        <v>3423990</v>
      </c>
      <c r="L52" s="97">
        <v>0</v>
      </c>
      <c r="M52" s="97">
        <v>0</v>
      </c>
      <c r="N52" s="97">
        <v>0</v>
      </c>
      <c r="O52" s="95">
        <v>3423990</v>
      </c>
      <c r="P52" s="105">
        <f t="shared" si="5"/>
        <v>3167.926500929841</v>
      </c>
      <c r="Q52" s="105">
        <v>9673</v>
      </c>
      <c r="R52" s="27" t="s">
        <v>73</v>
      </c>
      <c r="S52" s="46"/>
      <c r="T52" s="46"/>
      <c r="U52" s="46"/>
    </row>
    <row r="53" spans="1:21" s="47" customFormat="1" ht="21.95" customHeight="1">
      <c r="A53" s="87" t="s">
        <v>59</v>
      </c>
      <c r="B53" s="48" t="s">
        <v>99</v>
      </c>
      <c r="C53" s="94">
        <v>1961</v>
      </c>
      <c r="D53" s="87" t="s">
        <v>27</v>
      </c>
      <c r="E53" s="87" t="s">
        <v>26</v>
      </c>
      <c r="F53" s="85">
        <v>3</v>
      </c>
      <c r="G53" s="85">
        <v>2</v>
      </c>
      <c r="H53" s="97">
        <v>1049.79</v>
      </c>
      <c r="I53" s="97">
        <v>0</v>
      </c>
      <c r="J53" s="97">
        <v>948.37</v>
      </c>
      <c r="K53" s="95">
        <f>SUM(L53:O53)</f>
        <v>3486000</v>
      </c>
      <c r="L53" s="97">
        <v>0</v>
      </c>
      <c r="M53" s="97">
        <v>0</v>
      </c>
      <c r="N53" s="97">
        <v>0</v>
      </c>
      <c r="O53" s="95">
        <f>'[1]Прод. прилож'!$C$27</f>
        <v>3486000</v>
      </c>
      <c r="P53" s="105">
        <f>K53/H53</f>
        <v>3320.6641328265655</v>
      </c>
      <c r="Q53" s="105">
        <v>9673</v>
      </c>
      <c r="R53" s="27" t="s">
        <v>72</v>
      </c>
      <c r="S53" s="46"/>
      <c r="T53" s="46"/>
      <c r="U53" s="46"/>
    </row>
    <row r="54" spans="1:21" s="47" customFormat="1" ht="21.95" customHeight="1">
      <c r="A54" s="87" t="s">
        <v>60</v>
      </c>
      <c r="B54" s="48" t="s">
        <v>103</v>
      </c>
      <c r="C54" s="87">
        <v>1974</v>
      </c>
      <c r="D54" s="87" t="s">
        <v>27</v>
      </c>
      <c r="E54" s="87" t="s">
        <v>26</v>
      </c>
      <c r="F54" s="85">
        <v>5</v>
      </c>
      <c r="G54" s="85">
        <v>4</v>
      </c>
      <c r="H54" s="97">
        <v>4497.7700000000004</v>
      </c>
      <c r="I54" s="97">
        <v>0</v>
      </c>
      <c r="J54" s="97">
        <v>3348.35</v>
      </c>
      <c r="K54" s="95">
        <f t="shared" si="4"/>
        <v>3230060</v>
      </c>
      <c r="L54" s="97">
        <v>0</v>
      </c>
      <c r="M54" s="97">
        <v>0</v>
      </c>
      <c r="N54" s="97">
        <v>0</v>
      </c>
      <c r="O54" s="95">
        <v>3230060</v>
      </c>
      <c r="P54" s="105">
        <f t="shared" si="5"/>
        <v>718.14699284311996</v>
      </c>
      <c r="Q54" s="105">
        <v>9673</v>
      </c>
      <c r="R54" s="27" t="s">
        <v>73</v>
      </c>
      <c r="S54" s="46"/>
      <c r="T54" s="46"/>
      <c r="U54" s="46"/>
    </row>
    <row r="55" spans="1:21" ht="21.95" customHeight="1">
      <c r="A55" s="87" t="s">
        <v>8</v>
      </c>
      <c r="B55" s="48" t="s">
        <v>104</v>
      </c>
      <c r="C55" s="87">
        <v>1974</v>
      </c>
      <c r="D55" s="87" t="s">
        <v>27</v>
      </c>
      <c r="E55" s="87" t="s">
        <v>29</v>
      </c>
      <c r="F55" s="85">
        <v>5</v>
      </c>
      <c r="G55" s="85">
        <v>4</v>
      </c>
      <c r="H55" s="97">
        <v>3995.08</v>
      </c>
      <c r="I55" s="97">
        <v>0</v>
      </c>
      <c r="J55" s="97">
        <v>3531.37</v>
      </c>
      <c r="K55" s="95">
        <f t="shared" si="4"/>
        <v>3154820</v>
      </c>
      <c r="L55" s="97">
        <v>0</v>
      </c>
      <c r="M55" s="97">
        <v>0</v>
      </c>
      <c r="N55" s="97">
        <v>0</v>
      </c>
      <c r="O55" s="95">
        <v>3154820</v>
      </c>
      <c r="P55" s="105">
        <f t="shared" si="5"/>
        <v>789.67630185127712</v>
      </c>
      <c r="Q55" s="105">
        <v>9673</v>
      </c>
      <c r="R55" s="27" t="s">
        <v>74</v>
      </c>
    </row>
    <row r="56" spans="1:21" ht="21.95" customHeight="1">
      <c r="A56" s="87" t="s">
        <v>937</v>
      </c>
      <c r="B56" s="48" t="s">
        <v>105</v>
      </c>
      <c r="C56" s="87">
        <v>1974</v>
      </c>
      <c r="D56" s="87" t="s">
        <v>27</v>
      </c>
      <c r="E56" s="87" t="s">
        <v>26</v>
      </c>
      <c r="F56" s="85">
        <v>2</v>
      </c>
      <c r="G56" s="85">
        <v>1</v>
      </c>
      <c r="H56" s="97">
        <v>451.08</v>
      </c>
      <c r="I56" s="97">
        <v>0</v>
      </c>
      <c r="J56" s="97">
        <v>384.48</v>
      </c>
      <c r="K56" s="95">
        <f t="shared" si="4"/>
        <v>1303190</v>
      </c>
      <c r="L56" s="97">
        <v>0</v>
      </c>
      <c r="M56" s="97">
        <v>0</v>
      </c>
      <c r="N56" s="97">
        <v>0</v>
      </c>
      <c r="O56" s="95">
        <v>1303190</v>
      </c>
      <c r="P56" s="105">
        <f t="shared" si="5"/>
        <v>2889.044072004966</v>
      </c>
      <c r="Q56" s="105">
        <v>9673</v>
      </c>
      <c r="R56" s="27" t="s">
        <v>73</v>
      </c>
    </row>
    <row r="57" spans="1:21" ht="21.95" customHeight="1">
      <c r="A57" s="87" t="s">
        <v>938</v>
      </c>
      <c r="B57" s="93" t="s">
        <v>107</v>
      </c>
      <c r="C57" s="87">
        <v>1960</v>
      </c>
      <c r="D57" s="87" t="s">
        <v>27</v>
      </c>
      <c r="E57" s="87" t="s">
        <v>26</v>
      </c>
      <c r="F57" s="85">
        <v>3</v>
      </c>
      <c r="G57" s="85">
        <v>3</v>
      </c>
      <c r="H57" s="97">
        <v>2139.58</v>
      </c>
      <c r="I57" s="97">
        <v>0</v>
      </c>
      <c r="J57" s="97">
        <v>1516.6</v>
      </c>
      <c r="K57" s="95">
        <f t="shared" ref="K57:K77" si="6">SUM(L57:O57)</f>
        <v>5294360</v>
      </c>
      <c r="L57" s="97">
        <v>0</v>
      </c>
      <c r="M57" s="97">
        <v>0</v>
      </c>
      <c r="N57" s="97">
        <v>0</v>
      </c>
      <c r="O57" s="95">
        <v>5294360</v>
      </c>
      <c r="P57" s="105">
        <f t="shared" si="5"/>
        <v>2474.4856467157106</v>
      </c>
      <c r="Q57" s="105">
        <v>9673</v>
      </c>
      <c r="R57" s="27" t="s">
        <v>73</v>
      </c>
    </row>
    <row r="58" spans="1:21" ht="21.95" customHeight="1">
      <c r="A58" s="87" t="s">
        <v>9</v>
      </c>
      <c r="B58" s="93" t="s">
        <v>108</v>
      </c>
      <c r="C58" s="94">
        <v>1960</v>
      </c>
      <c r="D58" s="87" t="s">
        <v>27</v>
      </c>
      <c r="E58" s="87" t="s">
        <v>26</v>
      </c>
      <c r="F58" s="85">
        <v>3</v>
      </c>
      <c r="G58" s="85">
        <v>3</v>
      </c>
      <c r="H58" s="97">
        <v>2260</v>
      </c>
      <c r="I58" s="97">
        <v>0</v>
      </c>
      <c r="J58" s="97">
        <v>1542.5</v>
      </c>
      <c r="K58" s="95">
        <f t="shared" si="6"/>
        <v>5289590</v>
      </c>
      <c r="L58" s="97">
        <v>0</v>
      </c>
      <c r="M58" s="97">
        <v>0</v>
      </c>
      <c r="N58" s="97">
        <v>0</v>
      </c>
      <c r="O58" s="95">
        <v>5289590</v>
      </c>
      <c r="P58" s="105">
        <f t="shared" si="5"/>
        <v>2340.5265486725662</v>
      </c>
      <c r="Q58" s="105">
        <v>9673</v>
      </c>
      <c r="R58" s="27" t="s">
        <v>74</v>
      </c>
    </row>
    <row r="59" spans="1:21" ht="21.95" customHeight="1">
      <c r="A59" s="87" t="s">
        <v>10</v>
      </c>
      <c r="B59" s="93" t="s">
        <v>109</v>
      </c>
      <c r="C59" s="87">
        <v>1966</v>
      </c>
      <c r="D59" s="87" t="s">
        <v>27</v>
      </c>
      <c r="E59" s="87" t="s">
        <v>26</v>
      </c>
      <c r="F59" s="85">
        <v>5</v>
      </c>
      <c r="G59" s="85">
        <v>3</v>
      </c>
      <c r="H59" s="97">
        <v>2604.62</v>
      </c>
      <c r="I59" s="97">
        <v>538.21</v>
      </c>
      <c r="J59" s="97">
        <v>2558.54</v>
      </c>
      <c r="K59" s="95">
        <f t="shared" si="6"/>
        <v>3569300</v>
      </c>
      <c r="L59" s="97">
        <v>0</v>
      </c>
      <c r="M59" s="97">
        <v>0</v>
      </c>
      <c r="N59" s="97">
        <v>0</v>
      </c>
      <c r="O59" s="95">
        <v>3569300</v>
      </c>
      <c r="P59" s="105">
        <f t="shared" si="5"/>
        <v>1370.3726455298663</v>
      </c>
      <c r="Q59" s="105">
        <v>9673</v>
      </c>
      <c r="R59" s="27" t="s">
        <v>74</v>
      </c>
    </row>
    <row r="60" spans="1:21" ht="21.95" customHeight="1">
      <c r="A60" s="87" t="s">
        <v>11</v>
      </c>
      <c r="B60" s="93" t="s">
        <v>110</v>
      </c>
      <c r="C60" s="87">
        <v>1959</v>
      </c>
      <c r="D60" s="87" t="s">
        <v>27</v>
      </c>
      <c r="E60" s="87" t="s">
        <v>26</v>
      </c>
      <c r="F60" s="85">
        <v>2</v>
      </c>
      <c r="G60" s="85">
        <v>1</v>
      </c>
      <c r="H60" s="97">
        <v>329.86</v>
      </c>
      <c r="I60" s="97">
        <v>99.66</v>
      </c>
      <c r="J60" s="97">
        <v>206.2</v>
      </c>
      <c r="K60" s="95">
        <f t="shared" si="6"/>
        <v>1233500</v>
      </c>
      <c r="L60" s="97">
        <v>0</v>
      </c>
      <c r="M60" s="97">
        <v>0</v>
      </c>
      <c r="N60" s="97">
        <v>0</v>
      </c>
      <c r="O60" s="95">
        <v>1233500</v>
      </c>
      <c r="P60" s="105">
        <f t="shared" si="5"/>
        <v>3739.4652276723455</v>
      </c>
      <c r="Q60" s="105">
        <v>9673</v>
      </c>
      <c r="R60" s="27" t="s">
        <v>73</v>
      </c>
    </row>
    <row r="61" spans="1:21" ht="21.95" customHeight="1">
      <c r="A61" s="87" t="s">
        <v>12</v>
      </c>
      <c r="B61" s="93" t="s">
        <v>106</v>
      </c>
      <c r="C61" s="87">
        <v>1957</v>
      </c>
      <c r="D61" s="87" t="s">
        <v>27</v>
      </c>
      <c r="E61" s="87" t="s">
        <v>26</v>
      </c>
      <c r="F61" s="85">
        <v>2</v>
      </c>
      <c r="G61" s="85">
        <v>1</v>
      </c>
      <c r="H61" s="97">
        <v>339.97</v>
      </c>
      <c r="I61" s="97">
        <v>0</v>
      </c>
      <c r="J61" s="97">
        <v>310.13</v>
      </c>
      <c r="K61" s="95">
        <f>SUM(L61:O61)</f>
        <v>1843530</v>
      </c>
      <c r="L61" s="97">
        <v>0</v>
      </c>
      <c r="M61" s="97">
        <v>0</v>
      </c>
      <c r="N61" s="97">
        <v>0</v>
      </c>
      <c r="O61" s="95">
        <v>1843530</v>
      </c>
      <c r="P61" s="105">
        <f>K61/H61</f>
        <v>5422.6255257816865</v>
      </c>
      <c r="Q61" s="105">
        <v>9673</v>
      </c>
      <c r="R61" s="27" t="s">
        <v>73</v>
      </c>
    </row>
    <row r="62" spans="1:21" ht="21.95" customHeight="1">
      <c r="A62" s="87" t="s">
        <v>13</v>
      </c>
      <c r="B62" s="93" t="s">
        <v>111</v>
      </c>
      <c r="C62" s="87">
        <v>1960</v>
      </c>
      <c r="D62" s="87" t="s">
        <v>27</v>
      </c>
      <c r="E62" s="87" t="s">
        <v>26</v>
      </c>
      <c r="F62" s="85">
        <v>4</v>
      </c>
      <c r="G62" s="85">
        <v>7</v>
      </c>
      <c r="H62" s="97">
        <v>4606.18</v>
      </c>
      <c r="I62" s="97">
        <v>327.18</v>
      </c>
      <c r="J62" s="97">
        <v>3190.75</v>
      </c>
      <c r="K62" s="95">
        <f t="shared" si="6"/>
        <v>23685590.5</v>
      </c>
      <c r="L62" s="97">
        <v>0</v>
      </c>
      <c r="M62" s="97">
        <v>0</v>
      </c>
      <c r="N62" s="97">
        <v>0</v>
      </c>
      <c r="O62" s="95">
        <v>23685590.5</v>
      </c>
      <c r="P62" s="105">
        <f t="shared" si="5"/>
        <v>5142.1330690507102</v>
      </c>
      <c r="Q62" s="105">
        <v>9673</v>
      </c>
      <c r="R62" s="27" t="s">
        <v>74</v>
      </c>
    </row>
    <row r="63" spans="1:21" ht="21.95" customHeight="1">
      <c r="A63" s="87" t="s">
        <v>1722</v>
      </c>
      <c r="B63" s="93" t="s">
        <v>112</v>
      </c>
      <c r="C63" s="87">
        <v>1976</v>
      </c>
      <c r="D63" s="87">
        <v>2010</v>
      </c>
      <c r="E63" s="87" t="s">
        <v>26</v>
      </c>
      <c r="F63" s="85">
        <v>5</v>
      </c>
      <c r="G63" s="85">
        <v>1</v>
      </c>
      <c r="H63" s="97">
        <v>4206.59</v>
      </c>
      <c r="I63" s="97">
        <v>122.3</v>
      </c>
      <c r="J63" s="97">
        <v>2276</v>
      </c>
      <c r="K63" s="95">
        <f t="shared" si="6"/>
        <v>11692620</v>
      </c>
      <c r="L63" s="97">
        <v>0</v>
      </c>
      <c r="M63" s="97">
        <v>0</v>
      </c>
      <c r="N63" s="97">
        <v>0</v>
      </c>
      <c r="O63" s="95">
        <v>11692620</v>
      </c>
      <c r="P63" s="105">
        <f t="shared" si="5"/>
        <v>2779.5958246465661</v>
      </c>
      <c r="Q63" s="105">
        <v>9673</v>
      </c>
      <c r="R63" s="27" t="s">
        <v>73</v>
      </c>
    </row>
    <row r="64" spans="1:21" ht="21.95" customHeight="1">
      <c r="A64" s="87" t="s">
        <v>939</v>
      </c>
      <c r="B64" s="93" t="s">
        <v>1709</v>
      </c>
      <c r="C64" s="87">
        <v>1992</v>
      </c>
      <c r="D64" s="87" t="s">
        <v>27</v>
      </c>
      <c r="E64" s="87" t="s">
        <v>29</v>
      </c>
      <c r="F64" s="85">
        <v>5</v>
      </c>
      <c r="G64" s="85">
        <v>3</v>
      </c>
      <c r="H64" s="97">
        <v>4047.65</v>
      </c>
      <c r="I64" s="97">
        <v>644.98</v>
      </c>
      <c r="J64" s="97">
        <v>3402.67</v>
      </c>
      <c r="K64" s="95">
        <f t="shared" si="6"/>
        <v>8941071</v>
      </c>
      <c r="L64" s="97">
        <v>0</v>
      </c>
      <c r="M64" s="97">
        <v>0</v>
      </c>
      <c r="N64" s="97">
        <v>0</v>
      </c>
      <c r="O64" s="95">
        <v>8941071</v>
      </c>
      <c r="P64" s="105">
        <f>K64/H64</f>
        <v>2208.9535903548972</v>
      </c>
      <c r="Q64" s="105">
        <v>9673</v>
      </c>
      <c r="R64" s="27" t="s">
        <v>73</v>
      </c>
    </row>
    <row r="65" spans="1:19" ht="21.95" customHeight="1">
      <c r="A65" s="87" t="s">
        <v>940</v>
      </c>
      <c r="B65" s="93" t="s">
        <v>113</v>
      </c>
      <c r="C65" s="87">
        <v>1959</v>
      </c>
      <c r="D65" s="87" t="s">
        <v>27</v>
      </c>
      <c r="E65" s="87" t="s">
        <v>26</v>
      </c>
      <c r="F65" s="85">
        <v>3</v>
      </c>
      <c r="G65" s="85">
        <v>2</v>
      </c>
      <c r="H65" s="97">
        <v>1138.5</v>
      </c>
      <c r="I65" s="97">
        <v>0</v>
      </c>
      <c r="J65" s="97">
        <v>997.47</v>
      </c>
      <c r="K65" s="95">
        <f t="shared" si="6"/>
        <v>3472220</v>
      </c>
      <c r="L65" s="97">
        <v>0</v>
      </c>
      <c r="M65" s="97">
        <v>0</v>
      </c>
      <c r="N65" s="97">
        <v>0</v>
      </c>
      <c r="O65" s="95">
        <v>3472220</v>
      </c>
      <c r="P65" s="105">
        <f t="shared" si="5"/>
        <v>3049.8199385155908</v>
      </c>
      <c r="Q65" s="105">
        <v>9673</v>
      </c>
      <c r="R65" s="27" t="s">
        <v>74</v>
      </c>
    </row>
    <row r="66" spans="1:19" ht="21.95" customHeight="1">
      <c r="A66" s="87" t="s">
        <v>941</v>
      </c>
      <c r="B66" s="93" t="s">
        <v>114</v>
      </c>
      <c r="C66" s="87">
        <v>1991</v>
      </c>
      <c r="D66" s="87" t="s">
        <v>27</v>
      </c>
      <c r="E66" s="87" t="s">
        <v>26</v>
      </c>
      <c r="F66" s="85">
        <v>5</v>
      </c>
      <c r="G66" s="85">
        <v>3</v>
      </c>
      <c r="H66" s="97">
        <v>5088.2</v>
      </c>
      <c r="I66" s="97">
        <v>0</v>
      </c>
      <c r="J66" s="97">
        <v>4354.3500000000004</v>
      </c>
      <c r="K66" s="95">
        <f t="shared" si="6"/>
        <v>4279130</v>
      </c>
      <c r="L66" s="97">
        <v>0</v>
      </c>
      <c r="M66" s="97">
        <v>0</v>
      </c>
      <c r="N66" s="97">
        <v>0</v>
      </c>
      <c r="O66" s="95">
        <v>4279130</v>
      </c>
      <c r="P66" s="105">
        <f t="shared" si="5"/>
        <v>840.99092016823238</v>
      </c>
      <c r="Q66" s="105">
        <v>9673</v>
      </c>
      <c r="R66" s="27" t="s">
        <v>73</v>
      </c>
    </row>
    <row r="67" spans="1:19" ht="21.95" customHeight="1">
      <c r="A67" s="87" t="s">
        <v>942</v>
      </c>
      <c r="B67" s="93" t="s">
        <v>1745</v>
      </c>
      <c r="C67" s="87">
        <v>2002</v>
      </c>
      <c r="D67" s="87" t="s">
        <v>27</v>
      </c>
      <c r="E67" s="87" t="s">
        <v>29</v>
      </c>
      <c r="F67" s="85">
        <v>5</v>
      </c>
      <c r="G67" s="85">
        <v>2</v>
      </c>
      <c r="H67" s="97">
        <v>2483</v>
      </c>
      <c r="I67" s="97">
        <v>0</v>
      </c>
      <c r="J67" s="97">
        <v>1776.61</v>
      </c>
      <c r="K67" s="95">
        <f>SUM(L67:O67)</f>
        <v>4270400</v>
      </c>
      <c r="L67" s="97">
        <v>0</v>
      </c>
      <c r="M67" s="97">
        <v>0</v>
      </c>
      <c r="N67" s="97">
        <v>0</v>
      </c>
      <c r="O67" s="95">
        <v>4270400</v>
      </c>
      <c r="P67" s="105">
        <f t="shared" si="5"/>
        <v>1719.8550140958519</v>
      </c>
      <c r="Q67" s="105">
        <v>9673</v>
      </c>
      <c r="R67" s="27" t="s">
        <v>74</v>
      </c>
    </row>
    <row r="68" spans="1:19" ht="21.95" customHeight="1">
      <c r="A68" s="87" t="s">
        <v>943</v>
      </c>
      <c r="B68" s="93" t="s">
        <v>115</v>
      </c>
      <c r="C68" s="87">
        <v>1990</v>
      </c>
      <c r="D68" s="87" t="s">
        <v>27</v>
      </c>
      <c r="E68" s="87" t="s">
        <v>26</v>
      </c>
      <c r="F68" s="85">
        <v>3</v>
      </c>
      <c r="G68" s="85">
        <v>2</v>
      </c>
      <c r="H68" s="97">
        <v>1371.1</v>
      </c>
      <c r="I68" s="97">
        <v>0</v>
      </c>
      <c r="J68" s="97">
        <v>1278.7</v>
      </c>
      <c r="K68" s="95">
        <f t="shared" si="6"/>
        <v>2556695</v>
      </c>
      <c r="L68" s="97">
        <v>0</v>
      </c>
      <c r="M68" s="97">
        <v>0</v>
      </c>
      <c r="N68" s="97">
        <v>0</v>
      </c>
      <c r="O68" s="95">
        <v>2556695</v>
      </c>
      <c r="P68" s="105">
        <f t="shared" si="5"/>
        <v>1864.7035227189849</v>
      </c>
      <c r="Q68" s="105">
        <v>9673</v>
      </c>
      <c r="R68" s="27" t="s">
        <v>74</v>
      </c>
    </row>
    <row r="69" spans="1:19" ht="21.95" customHeight="1">
      <c r="A69" s="87" t="s">
        <v>944</v>
      </c>
      <c r="B69" s="93" t="s">
        <v>118</v>
      </c>
      <c r="C69" s="87">
        <v>1961</v>
      </c>
      <c r="D69" s="87" t="s">
        <v>27</v>
      </c>
      <c r="E69" s="87" t="s">
        <v>26</v>
      </c>
      <c r="F69" s="85">
        <v>2</v>
      </c>
      <c r="G69" s="85">
        <v>1</v>
      </c>
      <c r="H69" s="97">
        <v>282.88</v>
      </c>
      <c r="I69" s="97">
        <v>0</v>
      </c>
      <c r="J69" s="97">
        <v>260.70999999999998</v>
      </c>
      <c r="K69" s="95">
        <f>SUM(L69:O69)</f>
        <v>1600790</v>
      </c>
      <c r="L69" s="97">
        <v>0</v>
      </c>
      <c r="M69" s="97">
        <v>0</v>
      </c>
      <c r="N69" s="97">
        <v>0</v>
      </c>
      <c r="O69" s="95">
        <v>1600790</v>
      </c>
      <c r="P69" s="105">
        <f>K69/H69</f>
        <v>5658.9013009049777</v>
      </c>
      <c r="Q69" s="105">
        <v>9673</v>
      </c>
      <c r="R69" s="27" t="s">
        <v>74</v>
      </c>
    </row>
    <row r="70" spans="1:19" ht="21.95" customHeight="1">
      <c r="A70" s="87" t="s">
        <v>945</v>
      </c>
      <c r="B70" s="93" t="s">
        <v>116</v>
      </c>
      <c r="C70" s="87">
        <v>1958</v>
      </c>
      <c r="D70" s="87" t="s">
        <v>27</v>
      </c>
      <c r="E70" s="87" t="s">
        <v>26</v>
      </c>
      <c r="F70" s="85">
        <v>2</v>
      </c>
      <c r="G70" s="85">
        <v>3</v>
      </c>
      <c r="H70" s="97">
        <v>1091.97</v>
      </c>
      <c r="I70" s="97">
        <v>50.95</v>
      </c>
      <c r="J70" s="97">
        <v>893.12</v>
      </c>
      <c r="K70" s="95">
        <f t="shared" si="6"/>
        <v>2274743</v>
      </c>
      <c r="L70" s="97">
        <v>0</v>
      </c>
      <c r="M70" s="97">
        <v>0</v>
      </c>
      <c r="N70" s="97">
        <v>0</v>
      </c>
      <c r="O70" s="95">
        <v>2274743</v>
      </c>
      <c r="P70" s="105">
        <f t="shared" si="5"/>
        <v>2083.1552148868559</v>
      </c>
      <c r="Q70" s="105">
        <v>9673</v>
      </c>
      <c r="R70" s="27" t="s">
        <v>74</v>
      </c>
    </row>
    <row r="71" spans="1:19" ht="21.95" customHeight="1">
      <c r="A71" s="87" t="s">
        <v>946</v>
      </c>
      <c r="B71" s="93" t="s">
        <v>117</v>
      </c>
      <c r="C71" s="87">
        <v>1955</v>
      </c>
      <c r="D71" s="87" t="s">
        <v>27</v>
      </c>
      <c r="E71" s="87" t="s">
        <v>26</v>
      </c>
      <c r="F71" s="85">
        <v>2</v>
      </c>
      <c r="G71" s="85">
        <v>1</v>
      </c>
      <c r="H71" s="97">
        <v>551.87</v>
      </c>
      <c r="I71" s="97">
        <v>0</v>
      </c>
      <c r="J71" s="97">
        <v>432.33</v>
      </c>
      <c r="K71" s="95">
        <f t="shared" si="6"/>
        <v>3426317</v>
      </c>
      <c r="L71" s="97">
        <v>0</v>
      </c>
      <c r="M71" s="97">
        <v>0</v>
      </c>
      <c r="N71" s="97">
        <v>0</v>
      </c>
      <c r="O71" s="95">
        <v>3426317</v>
      </c>
      <c r="P71" s="105">
        <f t="shared" si="5"/>
        <v>6208.558174932502</v>
      </c>
      <c r="Q71" s="105">
        <v>9673</v>
      </c>
      <c r="R71" s="27" t="s">
        <v>74</v>
      </c>
    </row>
    <row r="72" spans="1:19" ht="21.95" customHeight="1">
      <c r="A72" s="87" t="s">
        <v>947</v>
      </c>
      <c r="B72" s="93" t="s">
        <v>119</v>
      </c>
      <c r="C72" s="87">
        <v>1960</v>
      </c>
      <c r="D72" s="87" t="s">
        <v>27</v>
      </c>
      <c r="E72" s="87" t="s">
        <v>26</v>
      </c>
      <c r="F72" s="85">
        <v>2</v>
      </c>
      <c r="G72" s="85">
        <v>1</v>
      </c>
      <c r="H72" s="97">
        <v>301</v>
      </c>
      <c r="I72" s="97">
        <v>45</v>
      </c>
      <c r="J72" s="97">
        <v>234.8</v>
      </c>
      <c r="K72" s="95">
        <f t="shared" si="6"/>
        <v>1654320</v>
      </c>
      <c r="L72" s="97">
        <v>0</v>
      </c>
      <c r="M72" s="97">
        <v>0</v>
      </c>
      <c r="N72" s="97">
        <v>0</v>
      </c>
      <c r="O72" s="95">
        <v>1654320</v>
      </c>
      <c r="P72" s="105">
        <f t="shared" si="5"/>
        <v>5496.0797342192691</v>
      </c>
      <c r="Q72" s="105">
        <v>9673</v>
      </c>
      <c r="R72" s="27" t="s">
        <v>74</v>
      </c>
    </row>
    <row r="73" spans="1:19" ht="21.95" customHeight="1">
      <c r="A73" s="87" t="s">
        <v>948</v>
      </c>
      <c r="B73" s="93" t="s">
        <v>1746</v>
      </c>
      <c r="C73" s="87">
        <v>1983</v>
      </c>
      <c r="D73" s="87">
        <v>2015</v>
      </c>
      <c r="E73" s="87" t="s">
        <v>29</v>
      </c>
      <c r="F73" s="85">
        <v>9</v>
      </c>
      <c r="G73" s="85">
        <v>4</v>
      </c>
      <c r="H73" s="97">
        <v>10604.5</v>
      </c>
      <c r="I73" s="97">
        <v>633.79999999999995</v>
      </c>
      <c r="J73" s="97">
        <v>7581.8</v>
      </c>
      <c r="K73" s="95">
        <f>SUM(L73:O73)</f>
        <v>8800000</v>
      </c>
      <c r="L73" s="97">
        <v>0</v>
      </c>
      <c r="M73" s="97">
        <v>0</v>
      </c>
      <c r="N73" s="97">
        <v>0</v>
      </c>
      <c r="O73" s="95">
        <v>8800000</v>
      </c>
      <c r="P73" s="105">
        <f t="shared" si="5"/>
        <v>829.83639021170256</v>
      </c>
      <c r="Q73" s="105">
        <v>9673</v>
      </c>
      <c r="R73" s="27" t="s">
        <v>73</v>
      </c>
    </row>
    <row r="74" spans="1:19" ht="21.95" customHeight="1">
      <c r="A74" s="87" t="s">
        <v>949</v>
      </c>
      <c r="B74" s="93" t="s">
        <v>120</v>
      </c>
      <c r="C74" s="87">
        <v>1957</v>
      </c>
      <c r="D74" s="87" t="s">
        <v>27</v>
      </c>
      <c r="E74" s="87" t="s">
        <v>26</v>
      </c>
      <c r="F74" s="85">
        <v>2</v>
      </c>
      <c r="G74" s="85">
        <v>1</v>
      </c>
      <c r="H74" s="97">
        <v>424.84</v>
      </c>
      <c r="I74" s="97">
        <v>0</v>
      </c>
      <c r="J74" s="97">
        <v>385</v>
      </c>
      <c r="K74" s="95">
        <f t="shared" si="6"/>
        <v>1611019</v>
      </c>
      <c r="L74" s="97">
        <v>0</v>
      </c>
      <c r="M74" s="97">
        <v>0</v>
      </c>
      <c r="N74" s="97">
        <v>0</v>
      </c>
      <c r="O74" s="95">
        <v>1611019</v>
      </c>
      <c r="P74" s="105">
        <f t="shared" si="5"/>
        <v>3792.0605404387538</v>
      </c>
      <c r="Q74" s="105">
        <v>9673</v>
      </c>
      <c r="R74" s="27" t="s">
        <v>74</v>
      </c>
    </row>
    <row r="75" spans="1:19" ht="21.95" customHeight="1">
      <c r="A75" s="87" t="s">
        <v>950</v>
      </c>
      <c r="B75" s="93" t="s">
        <v>1708</v>
      </c>
      <c r="C75" s="87">
        <v>1974</v>
      </c>
      <c r="D75" s="87" t="s">
        <v>27</v>
      </c>
      <c r="E75" s="87" t="s">
        <v>26</v>
      </c>
      <c r="F75" s="85">
        <v>5</v>
      </c>
      <c r="G75" s="85">
        <v>6</v>
      </c>
      <c r="H75" s="97">
        <v>6002.06</v>
      </c>
      <c r="I75" s="97">
        <v>0</v>
      </c>
      <c r="J75" s="97">
        <v>4465.4399999999996</v>
      </c>
      <c r="K75" s="95">
        <f t="shared" si="6"/>
        <v>6624236</v>
      </c>
      <c r="L75" s="97">
        <v>0</v>
      </c>
      <c r="M75" s="97">
        <v>0</v>
      </c>
      <c r="N75" s="97">
        <v>0</v>
      </c>
      <c r="O75" s="95">
        <v>6624236</v>
      </c>
      <c r="P75" s="105">
        <f>K75/H75</f>
        <v>1103.6604099259253</v>
      </c>
      <c r="Q75" s="105">
        <v>9673</v>
      </c>
      <c r="R75" s="27" t="s">
        <v>74</v>
      </c>
    </row>
    <row r="76" spans="1:19" ht="21.95" customHeight="1">
      <c r="A76" s="87" t="s">
        <v>951</v>
      </c>
      <c r="B76" s="93" t="s">
        <v>121</v>
      </c>
      <c r="C76" s="87">
        <v>1978</v>
      </c>
      <c r="D76" s="87" t="s">
        <v>27</v>
      </c>
      <c r="E76" s="87" t="s">
        <v>29</v>
      </c>
      <c r="F76" s="85">
        <v>9</v>
      </c>
      <c r="G76" s="85">
        <v>4</v>
      </c>
      <c r="H76" s="97">
        <v>9000.6</v>
      </c>
      <c r="I76" s="97">
        <v>46.44</v>
      </c>
      <c r="J76" s="97">
        <v>7023.68</v>
      </c>
      <c r="K76" s="95">
        <f t="shared" si="6"/>
        <v>13188009</v>
      </c>
      <c r="L76" s="97">
        <v>0</v>
      </c>
      <c r="M76" s="97">
        <v>0</v>
      </c>
      <c r="N76" s="97">
        <v>0</v>
      </c>
      <c r="O76" s="95">
        <v>13188009</v>
      </c>
      <c r="P76" s="105">
        <f t="shared" si="5"/>
        <v>1465.2366508899406</v>
      </c>
      <c r="Q76" s="105">
        <v>9673</v>
      </c>
      <c r="R76" s="27" t="s">
        <v>73</v>
      </c>
    </row>
    <row r="77" spans="1:19" ht="21.95" customHeight="1">
      <c r="A77" s="87" t="s">
        <v>952</v>
      </c>
      <c r="B77" s="93" t="s">
        <v>122</v>
      </c>
      <c r="C77" s="87">
        <v>1987</v>
      </c>
      <c r="D77" s="87" t="s">
        <v>27</v>
      </c>
      <c r="E77" s="87" t="s">
        <v>26</v>
      </c>
      <c r="F77" s="85">
        <v>5</v>
      </c>
      <c r="G77" s="85">
        <v>6</v>
      </c>
      <c r="H77" s="97">
        <v>5758.2</v>
      </c>
      <c r="I77" s="97">
        <v>0</v>
      </c>
      <c r="J77" s="97">
        <v>4016.4</v>
      </c>
      <c r="K77" s="95">
        <f t="shared" si="6"/>
        <v>17972600</v>
      </c>
      <c r="L77" s="97">
        <v>0</v>
      </c>
      <c r="M77" s="97">
        <v>0</v>
      </c>
      <c r="N77" s="97">
        <v>0</v>
      </c>
      <c r="O77" s="95">
        <v>17972600</v>
      </c>
      <c r="P77" s="105">
        <f t="shared" si="5"/>
        <v>3121.2184363169049</v>
      </c>
      <c r="Q77" s="105">
        <v>9673</v>
      </c>
      <c r="R77" s="27" t="s">
        <v>73</v>
      </c>
    </row>
    <row r="78" spans="1:19" ht="30" customHeight="1">
      <c r="A78" s="138" t="s">
        <v>1820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</row>
    <row r="79" spans="1:19" ht="39.950000000000003" customHeight="1">
      <c r="A79" s="126" t="s">
        <v>1692</v>
      </c>
      <c r="B79" s="126"/>
      <c r="C79" s="88" t="s">
        <v>28</v>
      </c>
      <c r="D79" s="88" t="s">
        <v>28</v>
      </c>
      <c r="E79" s="88" t="s">
        <v>28</v>
      </c>
      <c r="F79" s="36" t="s">
        <v>28</v>
      </c>
      <c r="G79" s="36" t="s">
        <v>28</v>
      </c>
      <c r="H79" s="37">
        <f t="shared" ref="H79:N79" si="7">SUM(H80)</f>
        <v>641.9</v>
      </c>
      <c r="I79" s="37">
        <f t="shared" si="7"/>
        <v>0</v>
      </c>
      <c r="J79" s="37">
        <f t="shared" si="7"/>
        <v>605.20000000000005</v>
      </c>
      <c r="K79" s="37">
        <f t="shared" si="7"/>
        <v>2884450</v>
      </c>
      <c r="L79" s="37">
        <f t="shared" si="7"/>
        <v>0</v>
      </c>
      <c r="M79" s="37">
        <f t="shared" si="7"/>
        <v>0</v>
      </c>
      <c r="N79" s="37">
        <f t="shared" si="7"/>
        <v>0</v>
      </c>
      <c r="O79" s="37">
        <f>SUM(O80)</f>
        <v>2884450</v>
      </c>
      <c r="P79" s="38">
        <f>K79/H79</f>
        <v>4493.6127122604767</v>
      </c>
      <c r="Q79" s="39" t="s">
        <v>28</v>
      </c>
      <c r="R79" s="40" t="s">
        <v>28</v>
      </c>
      <c r="S79" s="24">
        <f>O79</f>
        <v>2884450</v>
      </c>
    </row>
    <row r="80" spans="1:19" ht="23.1" customHeight="1">
      <c r="A80" s="87" t="s">
        <v>953</v>
      </c>
      <c r="B80" s="93" t="s">
        <v>125</v>
      </c>
      <c r="C80" s="87">
        <v>1960</v>
      </c>
      <c r="D80" s="87" t="s">
        <v>27</v>
      </c>
      <c r="E80" s="87" t="s">
        <v>26</v>
      </c>
      <c r="F80" s="85">
        <v>2</v>
      </c>
      <c r="G80" s="85">
        <v>2</v>
      </c>
      <c r="H80" s="97">
        <v>641.9</v>
      </c>
      <c r="I80" s="97">
        <v>0</v>
      </c>
      <c r="J80" s="97">
        <v>605.20000000000005</v>
      </c>
      <c r="K80" s="95">
        <f>SUM(L80:O80)</f>
        <v>2884450</v>
      </c>
      <c r="L80" s="97">
        <v>0</v>
      </c>
      <c r="M80" s="97">
        <v>0</v>
      </c>
      <c r="N80" s="97">
        <v>0</v>
      </c>
      <c r="O80" s="95">
        <f>'[1]Прод. прилож'!$C$31</f>
        <v>2884450</v>
      </c>
      <c r="P80" s="105">
        <f>K80/H80</f>
        <v>4493.6127122604767</v>
      </c>
      <c r="Q80" s="105">
        <v>9673</v>
      </c>
      <c r="R80" s="27" t="s">
        <v>72</v>
      </c>
    </row>
    <row r="81" spans="1:21" ht="30" customHeight="1">
      <c r="A81" s="138" t="s">
        <v>1821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</row>
    <row r="82" spans="1:21" ht="39.950000000000003" customHeight="1">
      <c r="A82" s="126" t="s">
        <v>1739</v>
      </c>
      <c r="B82" s="126"/>
      <c r="C82" s="88" t="s">
        <v>28</v>
      </c>
      <c r="D82" s="88" t="s">
        <v>28</v>
      </c>
      <c r="E82" s="88" t="s">
        <v>28</v>
      </c>
      <c r="F82" s="36" t="s">
        <v>28</v>
      </c>
      <c r="G82" s="36" t="s">
        <v>28</v>
      </c>
      <c r="H82" s="37">
        <f t="shared" ref="H82:N82" si="8">SUM(H83)</f>
        <v>4994.5</v>
      </c>
      <c r="I82" s="37">
        <f t="shared" si="8"/>
        <v>400</v>
      </c>
      <c r="J82" s="37">
        <f t="shared" si="8"/>
        <v>4532.2</v>
      </c>
      <c r="K82" s="37">
        <f t="shared" si="8"/>
        <v>4254050</v>
      </c>
      <c r="L82" s="37">
        <f t="shared" si="8"/>
        <v>0</v>
      </c>
      <c r="M82" s="37">
        <f t="shared" si="8"/>
        <v>0</v>
      </c>
      <c r="N82" s="37">
        <f t="shared" si="8"/>
        <v>0</v>
      </c>
      <c r="O82" s="37">
        <f>SUM(O83)</f>
        <v>4254050</v>
      </c>
      <c r="P82" s="38">
        <f>K82/H82</f>
        <v>851.74692161377516</v>
      </c>
      <c r="Q82" s="39" t="s">
        <v>28</v>
      </c>
      <c r="R82" s="40" t="s">
        <v>28</v>
      </c>
      <c r="S82" s="24">
        <f>O82</f>
        <v>4254050</v>
      </c>
    </row>
    <row r="83" spans="1:21" ht="23.1" customHeight="1">
      <c r="A83" s="87" t="s">
        <v>954</v>
      </c>
      <c r="B83" s="93" t="s">
        <v>1740</v>
      </c>
      <c r="C83" s="87">
        <v>1971</v>
      </c>
      <c r="D83" s="87">
        <v>2009</v>
      </c>
      <c r="E83" s="94" t="s">
        <v>26</v>
      </c>
      <c r="F83" s="85">
        <v>5</v>
      </c>
      <c r="G83" s="85">
        <v>6</v>
      </c>
      <c r="H83" s="97">
        <v>4994.5</v>
      </c>
      <c r="I83" s="97">
        <v>400</v>
      </c>
      <c r="J83" s="97">
        <v>4532.2</v>
      </c>
      <c r="K83" s="95">
        <f>SUM(L83:O83)</f>
        <v>4254050</v>
      </c>
      <c r="L83" s="97">
        <v>0</v>
      </c>
      <c r="M83" s="97">
        <v>0</v>
      </c>
      <c r="N83" s="97">
        <v>0</v>
      </c>
      <c r="O83" s="95">
        <f>'[1]Прод. прилож'!$C$33</f>
        <v>4254050</v>
      </c>
      <c r="P83" s="105">
        <f>K83/H83</f>
        <v>851.74692161377516</v>
      </c>
      <c r="Q83" s="105">
        <v>9673</v>
      </c>
      <c r="R83" s="27" t="s">
        <v>72</v>
      </c>
    </row>
    <row r="84" spans="1:21" ht="30" customHeight="1">
      <c r="A84" s="138" t="s">
        <v>1822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</row>
    <row r="85" spans="1:21" ht="39.950000000000003" customHeight="1">
      <c r="A85" s="126" t="s">
        <v>928</v>
      </c>
      <c r="B85" s="126"/>
      <c r="C85" s="88" t="s">
        <v>28</v>
      </c>
      <c r="D85" s="88" t="s">
        <v>28</v>
      </c>
      <c r="E85" s="88" t="s">
        <v>28</v>
      </c>
      <c r="F85" s="36" t="s">
        <v>28</v>
      </c>
      <c r="G85" s="36" t="s">
        <v>28</v>
      </c>
      <c r="H85" s="37">
        <f t="shared" ref="H85:N85" si="9">SUM(H86)</f>
        <v>395</v>
      </c>
      <c r="I85" s="37">
        <f t="shared" si="9"/>
        <v>97.2</v>
      </c>
      <c r="J85" s="37">
        <f t="shared" si="9"/>
        <v>267.8</v>
      </c>
      <c r="K85" s="37">
        <f t="shared" si="9"/>
        <v>1913600</v>
      </c>
      <c r="L85" s="37">
        <f t="shared" si="9"/>
        <v>0</v>
      </c>
      <c r="M85" s="37">
        <f t="shared" si="9"/>
        <v>0</v>
      </c>
      <c r="N85" s="37">
        <f t="shared" si="9"/>
        <v>0</v>
      </c>
      <c r="O85" s="37">
        <f>SUM(O86)</f>
        <v>1913600</v>
      </c>
      <c r="P85" s="38">
        <f>K85/H85</f>
        <v>4844.5569620253164</v>
      </c>
      <c r="Q85" s="39" t="s">
        <v>28</v>
      </c>
      <c r="R85" s="40" t="s">
        <v>28</v>
      </c>
    </row>
    <row r="86" spans="1:21" ht="35.1" customHeight="1">
      <c r="A86" s="87" t="s">
        <v>1847</v>
      </c>
      <c r="B86" s="93" t="s">
        <v>124</v>
      </c>
      <c r="C86" s="87">
        <v>1956</v>
      </c>
      <c r="D86" s="87" t="s">
        <v>27</v>
      </c>
      <c r="E86" s="94" t="s">
        <v>126</v>
      </c>
      <c r="F86" s="85">
        <v>2</v>
      </c>
      <c r="G86" s="85">
        <v>2</v>
      </c>
      <c r="H86" s="97">
        <v>395</v>
      </c>
      <c r="I86" s="97">
        <v>97.2</v>
      </c>
      <c r="J86" s="97">
        <v>267.8</v>
      </c>
      <c r="K86" s="95">
        <f>SUM(L86:O86)</f>
        <v>1913600</v>
      </c>
      <c r="L86" s="97">
        <v>0</v>
      </c>
      <c r="M86" s="97">
        <v>0</v>
      </c>
      <c r="N86" s="97">
        <v>0</v>
      </c>
      <c r="O86" s="95">
        <v>1913600</v>
      </c>
      <c r="P86" s="105">
        <f>K86/H86</f>
        <v>4844.5569620253164</v>
      </c>
      <c r="Q86" s="105">
        <v>9673</v>
      </c>
      <c r="R86" s="27" t="s">
        <v>73</v>
      </c>
    </row>
    <row r="87" spans="1:21" ht="30" customHeight="1">
      <c r="A87" s="138" t="s">
        <v>1823</v>
      </c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</row>
    <row r="88" spans="1:21" ht="39.950000000000003" customHeight="1">
      <c r="A88" s="126" t="s">
        <v>929</v>
      </c>
      <c r="B88" s="126"/>
      <c r="C88" s="88" t="s">
        <v>28</v>
      </c>
      <c r="D88" s="88" t="s">
        <v>28</v>
      </c>
      <c r="E88" s="88" t="s">
        <v>28</v>
      </c>
      <c r="F88" s="36" t="s">
        <v>28</v>
      </c>
      <c r="G88" s="36" t="s">
        <v>28</v>
      </c>
      <c r="H88" s="37">
        <f t="shared" ref="H88:N88" si="10">SUM(H89:H90)</f>
        <v>837.44</v>
      </c>
      <c r="I88" s="37">
        <f t="shared" si="10"/>
        <v>103.99</v>
      </c>
      <c r="J88" s="37">
        <f t="shared" si="10"/>
        <v>733.45</v>
      </c>
      <c r="K88" s="37">
        <f t="shared" si="10"/>
        <v>6492854</v>
      </c>
      <c r="L88" s="37">
        <f t="shared" si="10"/>
        <v>0</v>
      </c>
      <c r="M88" s="37">
        <f t="shared" si="10"/>
        <v>0</v>
      </c>
      <c r="N88" s="37">
        <f t="shared" si="10"/>
        <v>0</v>
      </c>
      <c r="O88" s="37">
        <f>SUM(O89:O90)</f>
        <v>6492854</v>
      </c>
      <c r="P88" s="38">
        <f>K88/H88</f>
        <v>7753.2169468857464</v>
      </c>
      <c r="Q88" s="39" t="s">
        <v>28</v>
      </c>
      <c r="R88" s="40" t="s">
        <v>28</v>
      </c>
    </row>
    <row r="89" spans="1:21" ht="23.1" customHeight="1">
      <c r="A89" s="87" t="s">
        <v>1848</v>
      </c>
      <c r="B89" s="93" t="s">
        <v>123</v>
      </c>
      <c r="C89" s="87">
        <v>1961</v>
      </c>
      <c r="D89" s="87" t="s">
        <v>27</v>
      </c>
      <c r="E89" s="87" t="s">
        <v>26</v>
      </c>
      <c r="F89" s="85">
        <v>2</v>
      </c>
      <c r="G89" s="85">
        <v>2</v>
      </c>
      <c r="H89" s="97">
        <v>305.85000000000002</v>
      </c>
      <c r="I89" s="97">
        <v>21.24</v>
      </c>
      <c r="J89" s="97">
        <v>284.61</v>
      </c>
      <c r="K89" s="95">
        <f>SUM(L89:O89)</f>
        <v>1775847.5</v>
      </c>
      <c r="L89" s="97">
        <v>0</v>
      </c>
      <c r="M89" s="97">
        <v>0</v>
      </c>
      <c r="N89" s="97">
        <v>0</v>
      </c>
      <c r="O89" s="95">
        <v>1775847.5</v>
      </c>
      <c r="P89" s="105">
        <f>K89/H89</f>
        <v>5806.269413111002</v>
      </c>
      <c r="Q89" s="105">
        <v>9673</v>
      </c>
      <c r="R89" s="27" t="s">
        <v>74</v>
      </c>
    </row>
    <row r="90" spans="1:21" ht="23.1" customHeight="1">
      <c r="A90" s="87" t="s">
        <v>955</v>
      </c>
      <c r="B90" s="93" t="s">
        <v>1748</v>
      </c>
      <c r="C90" s="87">
        <v>1964</v>
      </c>
      <c r="D90" s="87" t="s">
        <v>27</v>
      </c>
      <c r="E90" s="87" t="s">
        <v>26</v>
      </c>
      <c r="F90" s="85">
        <v>2</v>
      </c>
      <c r="G90" s="85">
        <v>1</v>
      </c>
      <c r="H90" s="97">
        <v>531.59</v>
      </c>
      <c r="I90" s="97">
        <v>82.75</v>
      </c>
      <c r="J90" s="97">
        <v>448.84</v>
      </c>
      <c r="K90" s="95">
        <f>SUM(L90:O90)</f>
        <v>4717006.5</v>
      </c>
      <c r="L90" s="97">
        <v>0</v>
      </c>
      <c r="M90" s="97">
        <v>0</v>
      </c>
      <c r="N90" s="97">
        <v>0</v>
      </c>
      <c r="O90" s="95">
        <v>4717006.5</v>
      </c>
      <c r="P90" s="105">
        <f>K90/H90</f>
        <v>8873.3920878872814</v>
      </c>
      <c r="Q90" s="105">
        <v>9673</v>
      </c>
      <c r="R90" s="27" t="s">
        <v>74</v>
      </c>
    </row>
    <row r="91" spans="1:21" ht="30" customHeight="1">
      <c r="A91" s="138" t="s">
        <v>1824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</row>
    <row r="92" spans="1:21" ht="39.950000000000003" customHeight="1">
      <c r="A92" s="126" t="s">
        <v>136</v>
      </c>
      <c r="B92" s="126"/>
      <c r="C92" s="88" t="s">
        <v>28</v>
      </c>
      <c r="D92" s="88" t="s">
        <v>28</v>
      </c>
      <c r="E92" s="88" t="s">
        <v>28</v>
      </c>
      <c r="F92" s="36" t="s">
        <v>28</v>
      </c>
      <c r="G92" s="36" t="s">
        <v>28</v>
      </c>
      <c r="H92" s="37">
        <f t="shared" ref="H92:N92" si="11">SUM(H93:H100)</f>
        <v>9560.4</v>
      </c>
      <c r="I92" s="37">
        <f t="shared" si="11"/>
        <v>325.53999999999996</v>
      </c>
      <c r="J92" s="37">
        <f t="shared" si="11"/>
        <v>7670.91</v>
      </c>
      <c r="K92" s="37">
        <f t="shared" si="11"/>
        <v>24023062.449999999</v>
      </c>
      <c r="L92" s="37">
        <f t="shared" si="11"/>
        <v>0</v>
      </c>
      <c r="M92" s="37">
        <f t="shared" si="11"/>
        <v>0</v>
      </c>
      <c r="N92" s="37">
        <f t="shared" si="11"/>
        <v>0</v>
      </c>
      <c r="O92" s="37">
        <f>SUM(O93:O100)</f>
        <v>24023062.449999999</v>
      </c>
      <c r="P92" s="38">
        <f>K92/H92</f>
        <v>2512.76750449772</v>
      </c>
      <c r="Q92" s="39" t="s">
        <v>28</v>
      </c>
      <c r="R92" s="40" t="s">
        <v>28</v>
      </c>
    </row>
    <row r="93" spans="1:21" ht="20.100000000000001" customHeight="1">
      <c r="A93" s="127" t="s">
        <v>956</v>
      </c>
      <c r="B93" s="146" t="s">
        <v>1703</v>
      </c>
      <c r="C93" s="145">
        <v>1988</v>
      </c>
      <c r="D93" s="145" t="s">
        <v>27</v>
      </c>
      <c r="E93" s="145" t="s">
        <v>29</v>
      </c>
      <c r="F93" s="136">
        <v>9</v>
      </c>
      <c r="G93" s="136">
        <v>2</v>
      </c>
      <c r="H93" s="154">
        <v>4727.7</v>
      </c>
      <c r="I93" s="154">
        <v>15.82</v>
      </c>
      <c r="J93" s="154">
        <v>3926.19</v>
      </c>
      <c r="K93" s="95">
        <f t="shared" ref="K93:K100" si="12">SUM(L93:O93)</f>
        <v>300000</v>
      </c>
      <c r="L93" s="97">
        <v>0</v>
      </c>
      <c r="M93" s="97">
        <v>0</v>
      </c>
      <c r="N93" s="97">
        <v>0</v>
      </c>
      <c r="O93" s="97">
        <v>300000</v>
      </c>
      <c r="P93" s="105">
        <f>K93/H93</f>
        <v>63.455803033187387</v>
      </c>
      <c r="Q93" s="105">
        <v>9673</v>
      </c>
      <c r="R93" s="30" t="s">
        <v>73</v>
      </c>
      <c r="S93" s="1"/>
      <c r="T93" s="1"/>
      <c r="U93" s="1"/>
    </row>
    <row r="94" spans="1:21" ht="20.100000000000001" customHeight="1">
      <c r="A94" s="127"/>
      <c r="B94" s="146"/>
      <c r="C94" s="145"/>
      <c r="D94" s="145"/>
      <c r="E94" s="145"/>
      <c r="F94" s="136"/>
      <c r="G94" s="136"/>
      <c r="H94" s="154"/>
      <c r="I94" s="154"/>
      <c r="J94" s="154"/>
      <c r="K94" s="95">
        <f t="shared" si="12"/>
        <v>8174984.9500000002</v>
      </c>
      <c r="L94" s="97">
        <v>0</v>
      </c>
      <c r="M94" s="97">
        <v>0</v>
      </c>
      <c r="N94" s="97">
        <v>0</v>
      </c>
      <c r="O94" s="97">
        <v>8174984.9500000002</v>
      </c>
      <c r="P94" s="105">
        <f>K94/H93</f>
        <v>1729.1674492882375</v>
      </c>
      <c r="Q94" s="105">
        <v>9673</v>
      </c>
      <c r="R94" s="30" t="s">
        <v>74</v>
      </c>
      <c r="S94" s="1"/>
      <c r="T94" s="1"/>
      <c r="U94" s="1"/>
    </row>
    <row r="95" spans="1:21" ht="20.100000000000001" customHeight="1">
      <c r="A95" s="87" t="s">
        <v>957</v>
      </c>
      <c r="B95" s="93" t="s">
        <v>127</v>
      </c>
      <c r="C95" s="87">
        <v>1957</v>
      </c>
      <c r="D95" s="87">
        <v>2013</v>
      </c>
      <c r="E95" s="87" t="s">
        <v>26</v>
      </c>
      <c r="F95" s="85">
        <v>2</v>
      </c>
      <c r="G95" s="85">
        <v>2</v>
      </c>
      <c r="H95" s="97">
        <v>580.45000000000005</v>
      </c>
      <c r="I95" s="97">
        <v>73.67</v>
      </c>
      <c r="J95" s="97">
        <v>506.78</v>
      </c>
      <c r="K95" s="95">
        <f t="shared" si="12"/>
        <v>3392720</v>
      </c>
      <c r="L95" s="97">
        <v>0</v>
      </c>
      <c r="M95" s="97">
        <v>0</v>
      </c>
      <c r="N95" s="97">
        <v>0</v>
      </c>
      <c r="O95" s="95">
        <v>3392720</v>
      </c>
      <c r="P95" s="105">
        <f t="shared" ref="P95:P100" si="13">K95/H95</f>
        <v>5844.9823412869318</v>
      </c>
      <c r="Q95" s="105">
        <v>9673</v>
      </c>
      <c r="R95" s="27" t="s">
        <v>74</v>
      </c>
    </row>
    <row r="96" spans="1:21" ht="20.100000000000001" customHeight="1">
      <c r="A96" s="87" t="s">
        <v>1686</v>
      </c>
      <c r="B96" s="93" t="s">
        <v>128</v>
      </c>
      <c r="C96" s="87">
        <v>1960</v>
      </c>
      <c r="D96" s="87">
        <v>2010</v>
      </c>
      <c r="E96" s="87" t="s">
        <v>26</v>
      </c>
      <c r="F96" s="85">
        <v>2</v>
      </c>
      <c r="G96" s="85">
        <v>1</v>
      </c>
      <c r="H96" s="97">
        <v>271.85000000000002</v>
      </c>
      <c r="I96" s="97">
        <v>135.44999999999999</v>
      </c>
      <c r="J96" s="97">
        <v>136.4</v>
      </c>
      <c r="K96" s="95">
        <f t="shared" si="12"/>
        <v>702922.5</v>
      </c>
      <c r="L96" s="97">
        <v>0</v>
      </c>
      <c r="M96" s="97">
        <v>0</v>
      </c>
      <c r="N96" s="97">
        <v>0</v>
      </c>
      <c r="O96" s="95">
        <v>702922.5</v>
      </c>
      <c r="P96" s="105">
        <f t="shared" si="13"/>
        <v>2585.6998344675371</v>
      </c>
      <c r="Q96" s="105">
        <v>9673</v>
      </c>
      <c r="R96" s="27" t="s">
        <v>73</v>
      </c>
    </row>
    <row r="97" spans="1:19" ht="20.100000000000001" customHeight="1">
      <c r="A97" s="87" t="s">
        <v>958</v>
      </c>
      <c r="B97" s="93" t="s">
        <v>129</v>
      </c>
      <c r="C97" s="87">
        <v>1960</v>
      </c>
      <c r="D97" s="87" t="s">
        <v>27</v>
      </c>
      <c r="E97" s="87" t="s">
        <v>26</v>
      </c>
      <c r="F97" s="85">
        <v>2</v>
      </c>
      <c r="G97" s="85">
        <v>1</v>
      </c>
      <c r="H97" s="97">
        <v>286.10000000000002</v>
      </c>
      <c r="I97" s="97">
        <v>100.6</v>
      </c>
      <c r="J97" s="97">
        <v>185.5</v>
      </c>
      <c r="K97" s="95">
        <f t="shared" si="12"/>
        <v>1651635</v>
      </c>
      <c r="L97" s="97">
        <v>0</v>
      </c>
      <c r="M97" s="97">
        <v>0</v>
      </c>
      <c r="N97" s="97">
        <v>0</v>
      </c>
      <c r="O97" s="95">
        <f>'[1]Прод. прилож'!$C$35</f>
        <v>1651635</v>
      </c>
      <c r="P97" s="105">
        <f t="shared" si="13"/>
        <v>5772.9290457881852</v>
      </c>
      <c r="Q97" s="105">
        <v>9673</v>
      </c>
      <c r="R97" s="27" t="s">
        <v>72</v>
      </c>
    </row>
    <row r="98" spans="1:19" ht="20.100000000000001" customHeight="1">
      <c r="A98" s="87" t="s">
        <v>959</v>
      </c>
      <c r="B98" s="93" t="s">
        <v>1704</v>
      </c>
      <c r="C98" s="87">
        <v>1980</v>
      </c>
      <c r="D98" s="87">
        <v>2004</v>
      </c>
      <c r="E98" s="87" t="s">
        <v>26</v>
      </c>
      <c r="F98" s="85">
        <v>4</v>
      </c>
      <c r="G98" s="85">
        <v>2</v>
      </c>
      <c r="H98" s="97">
        <v>2049.5</v>
      </c>
      <c r="I98" s="97">
        <v>0</v>
      </c>
      <c r="J98" s="97">
        <v>1749.8</v>
      </c>
      <c r="K98" s="95">
        <f t="shared" si="12"/>
        <v>4599000</v>
      </c>
      <c r="L98" s="97">
        <v>0</v>
      </c>
      <c r="M98" s="97">
        <v>0</v>
      </c>
      <c r="N98" s="97">
        <v>0</v>
      </c>
      <c r="O98" s="95">
        <v>4599000</v>
      </c>
      <c r="P98" s="105">
        <f t="shared" si="13"/>
        <v>2243.9619419370579</v>
      </c>
      <c r="Q98" s="105">
        <v>9673</v>
      </c>
      <c r="R98" s="27" t="s">
        <v>73</v>
      </c>
    </row>
    <row r="99" spans="1:19" ht="20.100000000000001" customHeight="1">
      <c r="A99" s="87" t="s">
        <v>960</v>
      </c>
      <c r="B99" s="93" t="s">
        <v>1737</v>
      </c>
      <c r="C99" s="87">
        <v>1993</v>
      </c>
      <c r="D99" s="87" t="s">
        <v>27</v>
      </c>
      <c r="E99" s="87" t="s">
        <v>1738</v>
      </c>
      <c r="F99" s="85">
        <v>3</v>
      </c>
      <c r="G99" s="85">
        <v>2</v>
      </c>
      <c r="H99" s="97">
        <v>819</v>
      </c>
      <c r="I99" s="97">
        <v>0</v>
      </c>
      <c r="J99" s="97">
        <v>439.3</v>
      </c>
      <c r="K99" s="95">
        <f t="shared" si="12"/>
        <v>2457800</v>
      </c>
      <c r="L99" s="97">
        <v>0</v>
      </c>
      <c r="M99" s="97">
        <v>0</v>
      </c>
      <c r="N99" s="97">
        <v>0</v>
      </c>
      <c r="O99" s="95">
        <v>2457800</v>
      </c>
      <c r="P99" s="105">
        <f t="shared" si="13"/>
        <v>3000.9768009768009</v>
      </c>
      <c r="Q99" s="105">
        <v>9673</v>
      </c>
      <c r="R99" s="27" t="s">
        <v>74</v>
      </c>
    </row>
    <row r="100" spans="1:19" ht="20.100000000000001" customHeight="1">
      <c r="A100" s="87" t="s">
        <v>961</v>
      </c>
      <c r="B100" s="93" t="s">
        <v>1705</v>
      </c>
      <c r="C100" s="87">
        <v>1965</v>
      </c>
      <c r="D100" s="87" t="s">
        <v>27</v>
      </c>
      <c r="E100" s="87" t="s">
        <v>26</v>
      </c>
      <c r="F100" s="85">
        <v>3</v>
      </c>
      <c r="G100" s="85">
        <v>3</v>
      </c>
      <c r="H100" s="97">
        <v>825.8</v>
      </c>
      <c r="I100" s="97">
        <v>0</v>
      </c>
      <c r="J100" s="97">
        <v>726.94</v>
      </c>
      <c r="K100" s="95">
        <f t="shared" si="12"/>
        <v>2744000</v>
      </c>
      <c r="L100" s="97">
        <v>0</v>
      </c>
      <c r="M100" s="97">
        <v>0</v>
      </c>
      <c r="N100" s="97">
        <v>0</v>
      </c>
      <c r="O100" s="95">
        <v>2744000</v>
      </c>
      <c r="P100" s="105">
        <f t="shared" si="13"/>
        <v>3322.8384596754663</v>
      </c>
      <c r="Q100" s="105">
        <v>9673</v>
      </c>
      <c r="R100" s="27" t="s">
        <v>73</v>
      </c>
    </row>
    <row r="101" spans="1:19" ht="30" customHeight="1">
      <c r="A101" s="138" t="s">
        <v>1825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</row>
    <row r="102" spans="1:19" ht="39.950000000000003" customHeight="1">
      <c r="A102" s="126" t="s">
        <v>1812</v>
      </c>
      <c r="B102" s="126"/>
      <c r="C102" s="113" t="s">
        <v>28</v>
      </c>
      <c r="D102" s="113" t="s">
        <v>28</v>
      </c>
      <c r="E102" s="113" t="s">
        <v>28</v>
      </c>
      <c r="F102" s="10" t="s">
        <v>28</v>
      </c>
      <c r="G102" s="10" t="s">
        <v>28</v>
      </c>
      <c r="H102" s="37">
        <f t="shared" ref="H102:N102" si="14">SUM(H103)</f>
        <v>562.1</v>
      </c>
      <c r="I102" s="37">
        <f t="shared" si="14"/>
        <v>490.43</v>
      </c>
      <c r="J102" s="37">
        <f t="shared" si="14"/>
        <v>490.43</v>
      </c>
      <c r="K102" s="37">
        <f t="shared" si="14"/>
        <v>1832580.9</v>
      </c>
      <c r="L102" s="37">
        <f t="shared" si="14"/>
        <v>0</v>
      </c>
      <c r="M102" s="37">
        <f t="shared" si="14"/>
        <v>0</v>
      </c>
      <c r="N102" s="37">
        <f t="shared" si="14"/>
        <v>0</v>
      </c>
      <c r="O102" s="37">
        <f>SUM(O103)</f>
        <v>1832580.9</v>
      </c>
      <c r="P102" s="38">
        <f>K102/H102</f>
        <v>3260.2399928838281</v>
      </c>
      <c r="Q102" s="39" t="s">
        <v>28</v>
      </c>
      <c r="R102" s="41" t="s">
        <v>28</v>
      </c>
    </row>
    <row r="103" spans="1:19" ht="23.1" customHeight="1">
      <c r="A103" s="87" t="s">
        <v>962</v>
      </c>
      <c r="B103" s="93" t="s">
        <v>1811</v>
      </c>
      <c r="C103" s="94">
        <v>1981</v>
      </c>
      <c r="D103" s="87" t="s">
        <v>27</v>
      </c>
      <c r="E103" s="87" t="s">
        <v>29</v>
      </c>
      <c r="F103" s="85">
        <v>2</v>
      </c>
      <c r="G103" s="85">
        <v>2</v>
      </c>
      <c r="H103" s="105">
        <v>562.1</v>
      </c>
      <c r="I103" s="105">
        <v>490.43</v>
      </c>
      <c r="J103" s="105">
        <v>490.43</v>
      </c>
      <c r="K103" s="95">
        <f>SUM(L103:O103)</f>
        <v>1832580.9</v>
      </c>
      <c r="L103" s="97">
        <v>0</v>
      </c>
      <c r="M103" s="97">
        <v>0</v>
      </c>
      <c r="N103" s="97">
        <v>0</v>
      </c>
      <c r="O103" s="95">
        <f>'[1]Прод. прилож'!$C$37</f>
        <v>1832580.9</v>
      </c>
      <c r="P103" s="105">
        <f>K103/[2]Прилож!H134</f>
        <v>3260.2399928838281</v>
      </c>
      <c r="Q103" s="105">
        <v>9673</v>
      </c>
      <c r="R103" s="30" t="s">
        <v>72</v>
      </c>
      <c r="S103" s="24"/>
    </row>
    <row r="104" spans="1:19" ht="30" customHeight="1">
      <c r="A104" s="138" t="s">
        <v>1939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</row>
    <row r="105" spans="1:19" ht="39.950000000000003" customHeight="1">
      <c r="A105" s="126" t="s">
        <v>4</v>
      </c>
      <c r="B105" s="126"/>
      <c r="C105" s="88" t="s">
        <v>28</v>
      </c>
      <c r="D105" s="88" t="s">
        <v>28</v>
      </c>
      <c r="E105" s="88" t="s">
        <v>28</v>
      </c>
      <c r="F105" s="36" t="s">
        <v>28</v>
      </c>
      <c r="G105" s="36" t="s">
        <v>28</v>
      </c>
      <c r="H105" s="37">
        <f t="shared" ref="H105:N105" si="15">SUM(H106:H112)</f>
        <v>4030.7999999999997</v>
      </c>
      <c r="I105" s="37">
        <f t="shared" si="15"/>
        <v>359.34000000000003</v>
      </c>
      <c r="J105" s="37">
        <f t="shared" si="15"/>
        <v>3671.4599999999996</v>
      </c>
      <c r="K105" s="37">
        <f t="shared" si="15"/>
        <v>15539075</v>
      </c>
      <c r="L105" s="37">
        <f t="shared" si="15"/>
        <v>0</v>
      </c>
      <c r="M105" s="37">
        <f t="shared" si="15"/>
        <v>0</v>
      </c>
      <c r="N105" s="37">
        <f t="shared" si="15"/>
        <v>0</v>
      </c>
      <c r="O105" s="37">
        <f>SUM(O106:O112)</f>
        <v>15539075</v>
      </c>
      <c r="P105" s="38">
        <f>K105/H105</f>
        <v>3855.0845985908509</v>
      </c>
      <c r="Q105" s="39" t="s">
        <v>28</v>
      </c>
      <c r="R105" s="40" t="s">
        <v>28</v>
      </c>
    </row>
    <row r="106" spans="1:19" ht="23.1" customHeight="1">
      <c r="A106" s="87" t="s">
        <v>1949</v>
      </c>
      <c r="B106" s="93" t="s">
        <v>130</v>
      </c>
      <c r="C106" s="87">
        <v>1980</v>
      </c>
      <c r="D106" s="87" t="s">
        <v>27</v>
      </c>
      <c r="E106" s="87" t="s">
        <v>29</v>
      </c>
      <c r="F106" s="85">
        <v>2</v>
      </c>
      <c r="G106" s="85">
        <v>1</v>
      </c>
      <c r="H106" s="97">
        <v>915.3</v>
      </c>
      <c r="I106" s="97">
        <v>0</v>
      </c>
      <c r="J106" s="97">
        <v>915.3</v>
      </c>
      <c r="K106" s="95">
        <f t="shared" ref="K106:K112" si="16">SUM(L106:O106)</f>
        <v>1161065</v>
      </c>
      <c r="L106" s="97">
        <v>0</v>
      </c>
      <c r="M106" s="97">
        <v>0</v>
      </c>
      <c r="N106" s="97">
        <v>0</v>
      </c>
      <c r="O106" s="95">
        <v>1161065</v>
      </c>
      <c r="P106" s="105">
        <f t="shared" ref="P106:P112" si="17">K106/H106</f>
        <v>1268.5075931388617</v>
      </c>
      <c r="Q106" s="105">
        <v>9673</v>
      </c>
      <c r="R106" s="27" t="s">
        <v>74</v>
      </c>
    </row>
    <row r="107" spans="1:19" ht="23.1" customHeight="1">
      <c r="A107" s="87" t="s">
        <v>1950</v>
      </c>
      <c r="B107" s="93" t="s">
        <v>131</v>
      </c>
      <c r="C107" s="87">
        <v>1989</v>
      </c>
      <c r="D107" s="87" t="s">
        <v>27</v>
      </c>
      <c r="E107" s="87" t="s">
        <v>29</v>
      </c>
      <c r="F107" s="85">
        <v>2</v>
      </c>
      <c r="G107" s="85">
        <v>1</v>
      </c>
      <c r="H107" s="97">
        <v>613.29999999999995</v>
      </c>
      <c r="I107" s="97">
        <v>118.6</v>
      </c>
      <c r="J107" s="97">
        <v>494.7</v>
      </c>
      <c r="K107" s="95">
        <f t="shared" si="16"/>
        <v>1641255</v>
      </c>
      <c r="L107" s="97">
        <v>0</v>
      </c>
      <c r="M107" s="97">
        <v>0</v>
      </c>
      <c r="N107" s="97">
        <v>0</v>
      </c>
      <c r="O107" s="95">
        <v>1641255</v>
      </c>
      <c r="P107" s="105">
        <f t="shared" si="17"/>
        <v>2676.1046796021524</v>
      </c>
      <c r="Q107" s="105">
        <v>9673</v>
      </c>
      <c r="R107" s="27" t="s">
        <v>74</v>
      </c>
    </row>
    <row r="108" spans="1:19" ht="23.1" customHeight="1">
      <c r="A108" s="145" t="s">
        <v>1951</v>
      </c>
      <c r="B108" s="146" t="s">
        <v>132</v>
      </c>
      <c r="C108" s="145">
        <v>1972</v>
      </c>
      <c r="D108" s="145" t="s">
        <v>27</v>
      </c>
      <c r="E108" s="145" t="s">
        <v>26</v>
      </c>
      <c r="F108" s="136">
        <v>2</v>
      </c>
      <c r="G108" s="136">
        <v>2</v>
      </c>
      <c r="H108" s="154">
        <v>807.3</v>
      </c>
      <c r="I108" s="154">
        <v>67.2</v>
      </c>
      <c r="J108" s="154">
        <v>740.1</v>
      </c>
      <c r="K108" s="95">
        <f t="shared" si="16"/>
        <v>300000</v>
      </c>
      <c r="L108" s="97">
        <v>0</v>
      </c>
      <c r="M108" s="97">
        <v>0</v>
      </c>
      <c r="N108" s="97">
        <v>0</v>
      </c>
      <c r="O108" s="95">
        <f>'[1]Прод. прилож'!$C$39</f>
        <v>300000</v>
      </c>
      <c r="P108" s="105">
        <f t="shared" si="17"/>
        <v>371.60906726124119</v>
      </c>
      <c r="Q108" s="105">
        <v>9673</v>
      </c>
      <c r="R108" s="27" t="s">
        <v>72</v>
      </c>
    </row>
    <row r="109" spans="1:19" ht="23.1" customHeight="1">
      <c r="A109" s="145"/>
      <c r="B109" s="146"/>
      <c r="C109" s="145"/>
      <c r="D109" s="145"/>
      <c r="E109" s="145"/>
      <c r="F109" s="136"/>
      <c r="G109" s="136"/>
      <c r="H109" s="154"/>
      <c r="I109" s="154"/>
      <c r="J109" s="154"/>
      <c r="K109" s="95">
        <f>SUM(L109:O109)</f>
        <v>5851995</v>
      </c>
      <c r="L109" s="97">
        <v>0</v>
      </c>
      <c r="M109" s="97">
        <v>0</v>
      </c>
      <c r="N109" s="97">
        <v>0</v>
      </c>
      <c r="O109" s="95">
        <v>5851995</v>
      </c>
      <c r="P109" s="105">
        <f>K109/H108</f>
        <v>7248.8480118914904</v>
      </c>
      <c r="Q109" s="105">
        <v>9673</v>
      </c>
      <c r="R109" s="27" t="s">
        <v>73</v>
      </c>
    </row>
    <row r="110" spans="1:19" ht="23.1" customHeight="1">
      <c r="A110" s="87" t="s">
        <v>963</v>
      </c>
      <c r="B110" s="93" t="s">
        <v>133</v>
      </c>
      <c r="C110" s="87">
        <v>1969</v>
      </c>
      <c r="D110" s="87" t="s">
        <v>27</v>
      </c>
      <c r="E110" s="87" t="s">
        <v>26</v>
      </c>
      <c r="F110" s="85">
        <v>2</v>
      </c>
      <c r="G110" s="85">
        <v>1</v>
      </c>
      <c r="H110" s="97">
        <v>560.4</v>
      </c>
      <c r="I110" s="97">
        <v>49.2</v>
      </c>
      <c r="J110" s="97">
        <v>511.2</v>
      </c>
      <c r="K110" s="95">
        <f t="shared" si="16"/>
        <v>2194920</v>
      </c>
      <c r="L110" s="97">
        <v>0</v>
      </c>
      <c r="M110" s="97">
        <v>0</v>
      </c>
      <c r="N110" s="97">
        <v>0</v>
      </c>
      <c r="O110" s="95">
        <f>'[1]Прод. прилож'!$C$40</f>
        <v>2194920</v>
      </c>
      <c r="P110" s="105">
        <f t="shared" si="17"/>
        <v>3916.7023554603857</v>
      </c>
      <c r="Q110" s="105">
        <v>9673</v>
      </c>
      <c r="R110" s="27" t="s">
        <v>72</v>
      </c>
    </row>
    <row r="111" spans="1:19" ht="23.1" customHeight="1">
      <c r="A111" s="87" t="s">
        <v>964</v>
      </c>
      <c r="B111" s="93" t="s">
        <v>134</v>
      </c>
      <c r="C111" s="87">
        <v>1971</v>
      </c>
      <c r="D111" s="87" t="s">
        <v>27</v>
      </c>
      <c r="E111" s="87" t="s">
        <v>26</v>
      </c>
      <c r="F111" s="85">
        <v>2</v>
      </c>
      <c r="G111" s="85">
        <v>1</v>
      </c>
      <c r="H111" s="97">
        <v>570</v>
      </c>
      <c r="I111" s="97">
        <v>62</v>
      </c>
      <c r="J111" s="97">
        <v>508</v>
      </c>
      <c r="K111" s="95">
        <f t="shared" si="16"/>
        <v>2194920</v>
      </c>
      <c r="L111" s="97">
        <v>0</v>
      </c>
      <c r="M111" s="97">
        <v>0</v>
      </c>
      <c r="N111" s="97">
        <v>0</v>
      </c>
      <c r="O111" s="95">
        <v>2194920</v>
      </c>
      <c r="P111" s="105">
        <f t="shared" si="17"/>
        <v>3850.7368421052633</v>
      </c>
      <c r="Q111" s="105">
        <v>9673</v>
      </c>
      <c r="R111" s="27" t="s">
        <v>73</v>
      </c>
    </row>
    <row r="112" spans="1:19" ht="23.1" customHeight="1">
      <c r="A112" s="87" t="s">
        <v>965</v>
      </c>
      <c r="B112" s="93" t="s">
        <v>135</v>
      </c>
      <c r="C112" s="87">
        <v>1970</v>
      </c>
      <c r="D112" s="87" t="s">
        <v>27</v>
      </c>
      <c r="E112" s="87" t="s">
        <v>26</v>
      </c>
      <c r="F112" s="85">
        <v>2</v>
      </c>
      <c r="G112" s="85">
        <v>1</v>
      </c>
      <c r="H112" s="97">
        <v>564.5</v>
      </c>
      <c r="I112" s="97">
        <v>62.34</v>
      </c>
      <c r="J112" s="97">
        <v>502.16</v>
      </c>
      <c r="K112" s="95">
        <f t="shared" si="16"/>
        <v>2194920</v>
      </c>
      <c r="L112" s="97">
        <v>0</v>
      </c>
      <c r="M112" s="97">
        <v>0</v>
      </c>
      <c r="N112" s="97">
        <v>0</v>
      </c>
      <c r="O112" s="95">
        <v>2194920</v>
      </c>
      <c r="P112" s="105">
        <f t="shared" si="17"/>
        <v>3888.2550930026573</v>
      </c>
      <c r="Q112" s="105">
        <v>9673</v>
      </c>
      <c r="R112" s="27" t="s">
        <v>73</v>
      </c>
    </row>
    <row r="113" spans="1:18" ht="30" customHeight="1">
      <c r="A113" s="138" t="s">
        <v>1940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</row>
    <row r="114" spans="1:18" ht="39.950000000000003" customHeight="1">
      <c r="A114" s="126" t="s">
        <v>1693</v>
      </c>
      <c r="B114" s="126"/>
      <c r="C114" s="88" t="s">
        <v>28</v>
      </c>
      <c r="D114" s="88" t="s">
        <v>28</v>
      </c>
      <c r="E114" s="88" t="s">
        <v>28</v>
      </c>
      <c r="F114" s="36" t="s">
        <v>28</v>
      </c>
      <c r="G114" s="36" t="s">
        <v>28</v>
      </c>
      <c r="H114" s="37">
        <f t="shared" ref="H114:N114" si="18">SUM(H115:H117)</f>
        <v>798.12</v>
      </c>
      <c r="I114" s="37">
        <f t="shared" si="18"/>
        <v>0</v>
      </c>
      <c r="J114" s="37">
        <f t="shared" si="18"/>
        <v>683.1</v>
      </c>
      <c r="K114" s="37">
        <f t="shared" si="18"/>
        <v>3477955.2</v>
      </c>
      <c r="L114" s="37">
        <f t="shared" si="18"/>
        <v>0</v>
      </c>
      <c r="M114" s="37">
        <f t="shared" si="18"/>
        <v>0</v>
      </c>
      <c r="N114" s="37">
        <f t="shared" si="18"/>
        <v>0</v>
      </c>
      <c r="O114" s="37">
        <f>SUM(O115:O117)</f>
        <v>3477955.2</v>
      </c>
      <c r="P114" s="38">
        <f>K114/H114</f>
        <v>4357.6845587129756</v>
      </c>
      <c r="Q114" s="39" t="s">
        <v>28</v>
      </c>
      <c r="R114" s="40" t="s">
        <v>28</v>
      </c>
    </row>
    <row r="115" spans="1:18" ht="23.1" customHeight="1">
      <c r="A115" s="87" t="s">
        <v>966</v>
      </c>
      <c r="B115" s="108" t="s">
        <v>137</v>
      </c>
      <c r="C115" s="87">
        <v>1954</v>
      </c>
      <c r="D115" s="87" t="s">
        <v>27</v>
      </c>
      <c r="E115" s="87" t="s">
        <v>26</v>
      </c>
      <c r="F115" s="85">
        <v>2</v>
      </c>
      <c r="G115" s="85">
        <v>2</v>
      </c>
      <c r="H115" s="97">
        <v>204</v>
      </c>
      <c r="I115" s="97">
        <v>0</v>
      </c>
      <c r="J115" s="97">
        <v>204</v>
      </c>
      <c r="K115" s="95">
        <f>SUM(L115:O115)</f>
        <v>1179200</v>
      </c>
      <c r="L115" s="97">
        <v>0</v>
      </c>
      <c r="M115" s="97">
        <v>0</v>
      </c>
      <c r="N115" s="97">
        <v>0</v>
      </c>
      <c r="O115" s="95">
        <v>1179200</v>
      </c>
      <c r="P115" s="105">
        <f>K115/H115</f>
        <v>5780.3921568627447</v>
      </c>
      <c r="Q115" s="105">
        <v>9673</v>
      </c>
      <c r="R115" s="27" t="s">
        <v>74</v>
      </c>
    </row>
    <row r="116" spans="1:18" ht="23.1" customHeight="1">
      <c r="A116" s="87" t="s">
        <v>967</v>
      </c>
      <c r="B116" s="108" t="s">
        <v>138</v>
      </c>
      <c r="C116" s="87">
        <v>1947</v>
      </c>
      <c r="D116" s="87" t="s">
        <v>27</v>
      </c>
      <c r="E116" s="87" t="s">
        <v>26</v>
      </c>
      <c r="F116" s="85">
        <v>2</v>
      </c>
      <c r="G116" s="85">
        <v>2</v>
      </c>
      <c r="H116" s="97">
        <v>210</v>
      </c>
      <c r="I116" s="97">
        <v>0</v>
      </c>
      <c r="J116" s="97">
        <v>210</v>
      </c>
      <c r="K116" s="95">
        <f>SUM(L116:O116)</f>
        <v>1208000</v>
      </c>
      <c r="L116" s="97">
        <v>0</v>
      </c>
      <c r="M116" s="97">
        <v>0</v>
      </c>
      <c r="N116" s="97">
        <v>0</v>
      </c>
      <c r="O116" s="95">
        <v>1208000</v>
      </c>
      <c r="P116" s="105">
        <f>K116/H116</f>
        <v>5752.3809523809523</v>
      </c>
      <c r="Q116" s="105">
        <v>9673</v>
      </c>
      <c r="R116" s="27" t="s">
        <v>74</v>
      </c>
    </row>
    <row r="117" spans="1:18" ht="23.1" customHeight="1">
      <c r="A117" s="87" t="s">
        <v>968</v>
      </c>
      <c r="B117" s="108" t="s">
        <v>139</v>
      </c>
      <c r="C117" s="87">
        <v>1949</v>
      </c>
      <c r="D117" s="87">
        <v>2016</v>
      </c>
      <c r="E117" s="87" t="s">
        <v>26</v>
      </c>
      <c r="F117" s="85">
        <v>2</v>
      </c>
      <c r="G117" s="85">
        <v>1</v>
      </c>
      <c r="H117" s="97">
        <v>384.12</v>
      </c>
      <c r="I117" s="97">
        <v>0</v>
      </c>
      <c r="J117" s="97">
        <v>269.10000000000002</v>
      </c>
      <c r="K117" s="95">
        <f>SUM(L117:O117)</f>
        <v>1090755.2</v>
      </c>
      <c r="L117" s="97">
        <v>0</v>
      </c>
      <c r="M117" s="97">
        <v>0</v>
      </c>
      <c r="N117" s="97">
        <v>0</v>
      </c>
      <c r="O117" s="95">
        <v>1090755.2</v>
      </c>
      <c r="P117" s="105">
        <f>K117/H117</f>
        <v>2839.6209517859002</v>
      </c>
      <c r="Q117" s="105">
        <v>9673</v>
      </c>
      <c r="R117" s="27" t="s">
        <v>73</v>
      </c>
    </row>
    <row r="118" spans="1:18" ht="30" customHeight="1">
      <c r="A118" s="138" t="s">
        <v>1941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</row>
    <row r="119" spans="1:18" ht="39.950000000000003" customHeight="1">
      <c r="A119" s="126" t="s">
        <v>1689</v>
      </c>
      <c r="B119" s="126"/>
      <c r="C119" s="88" t="s">
        <v>28</v>
      </c>
      <c r="D119" s="88" t="s">
        <v>28</v>
      </c>
      <c r="E119" s="88" t="s">
        <v>28</v>
      </c>
      <c r="F119" s="36" t="s">
        <v>28</v>
      </c>
      <c r="G119" s="36" t="s">
        <v>28</v>
      </c>
      <c r="H119" s="37">
        <f t="shared" ref="H119:N119" si="19">SUM(H120:H126)</f>
        <v>5146.83</v>
      </c>
      <c r="I119" s="37">
        <f t="shared" si="19"/>
        <v>0</v>
      </c>
      <c r="J119" s="37">
        <f t="shared" si="19"/>
        <v>3778.0699999999997</v>
      </c>
      <c r="K119" s="37">
        <f t="shared" si="19"/>
        <v>21845195.5</v>
      </c>
      <c r="L119" s="37">
        <f t="shared" si="19"/>
        <v>0</v>
      </c>
      <c r="M119" s="37">
        <f t="shared" si="19"/>
        <v>0</v>
      </c>
      <c r="N119" s="37">
        <f t="shared" si="19"/>
        <v>0</v>
      </c>
      <c r="O119" s="37">
        <f>SUM(O120:O126)</f>
        <v>21845195.5</v>
      </c>
      <c r="P119" s="38">
        <f>K119/H119</f>
        <v>4244.3981052414792</v>
      </c>
      <c r="Q119" s="39" t="s">
        <v>28</v>
      </c>
      <c r="R119" s="40" t="s">
        <v>28</v>
      </c>
    </row>
    <row r="120" spans="1:18" ht="23.1" customHeight="1">
      <c r="A120" s="87" t="s">
        <v>969</v>
      </c>
      <c r="B120" s="93" t="s">
        <v>140</v>
      </c>
      <c r="C120" s="87">
        <v>1961</v>
      </c>
      <c r="D120" s="87" t="s">
        <v>27</v>
      </c>
      <c r="E120" s="87" t="s">
        <v>26</v>
      </c>
      <c r="F120" s="85">
        <v>2</v>
      </c>
      <c r="G120" s="85">
        <v>1</v>
      </c>
      <c r="H120" s="97">
        <v>391.6</v>
      </c>
      <c r="I120" s="97">
        <v>0</v>
      </c>
      <c r="J120" s="97">
        <v>275.8</v>
      </c>
      <c r="K120" s="95">
        <f t="shared" ref="K120:K126" si="20">SUM(L120:O120)</f>
        <v>2009900</v>
      </c>
      <c r="L120" s="97">
        <v>0</v>
      </c>
      <c r="M120" s="97">
        <v>0</v>
      </c>
      <c r="N120" s="97">
        <v>0</v>
      </c>
      <c r="O120" s="95">
        <v>2009900</v>
      </c>
      <c r="P120" s="105">
        <f t="shared" ref="P120:P126" si="21">K120/H120</f>
        <v>5132.5331971399382</v>
      </c>
      <c r="Q120" s="105">
        <v>9673</v>
      </c>
      <c r="R120" s="27" t="s">
        <v>74</v>
      </c>
    </row>
    <row r="121" spans="1:18" ht="23.1" customHeight="1">
      <c r="A121" s="87" t="s">
        <v>970</v>
      </c>
      <c r="B121" s="93" t="s">
        <v>1736</v>
      </c>
      <c r="C121" s="87">
        <v>1964</v>
      </c>
      <c r="D121" s="87" t="s">
        <v>27</v>
      </c>
      <c r="E121" s="87" t="s">
        <v>26</v>
      </c>
      <c r="F121" s="85">
        <v>2</v>
      </c>
      <c r="G121" s="85">
        <v>3</v>
      </c>
      <c r="H121" s="97">
        <v>746.8</v>
      </c>
      <c r="I121" s="97">
        <v>0</v>
      </c>
      <c r="J121" s="97">
        <v>476.8</v>
      </c>
      <c r="K121" s="95">
        <f>SUM(L121:O121)</f>
        <v>6111900</v>
      </c>
      <c r="L121" s="97">
        <v>0</v>
      </c>
      <c r="M121" s="97">
        <v>0</v>
      </c>
      <c r="N121" s="97">
        <v>0</v>
      </c>
      <c r="O121" s="95">
        <v>6111900</v>
      </c>
      <c r="P121" s="105">
        <f>K121/H121</f>
        <v>8184.1189073379755</v>
      </c>
      <c r="Q121" s="105">
        <v>9673</v>
      </c>
      <c r="R121" s="27" t="s">
        <v>74</v>
      </c>
    </row>
    <row r="122" spans="1:18" ht="23.1" customHeight="1">
      <c r="A122" s="87" t="s">
        <v>971</v>
      </c>
      <c r="B122" s="93" t="s">
        <v>141</v>
      </c>
      <c r="C122" s="87">
        <v>1959</v>
      </c>
      <c r="D122" s="87" t="s">
        <v>27</v>
      </c>
      <c r="E122" s="87" t="s">
        <v>26</v>
      </c>
      <c r="F122" s="85">
        <v>2</v>
      </c>
      <c r="G122" s="85">
        <v>1</v>
      </c>
      <c r="H122" s="97">
        <v>493.58</v>
      </c>
      <c r="I122" s="97">
        <v>0</v>
      </c>
      <c r="J122" s="97">
        <v>348.57</v>
      </c>
      <c r="K122" s="95">
        <f t="shared" si="20"/>
        <v>2983952</v>
      </c>
      <c r="L122" s="97">
        <v>0</v>
      </c>
      <c r="M122" s="97">
        <v>0</v>
      </c>
      <c r="N122" s="97">
        <v>0</v>
      </c>
      <c r="O122" s="95">
        <v>2983952</v>
      </c>
      <c r="P122" s="105">
        <f t="shared" si="21"/>
        <v>6045.5285870578227</v>
      </c>
      <c r="Q122" s="105">
        <v>9673</v>
      </c>
      <c r="R122" s="27" t="s">
        <v>74</v>
      </c>
    </row>
    <row r="123" spans="1:18" ht="23.1" customHeight="1">
      <c r="A123" s="87" t="s">
        <v>972</v>
      </c>
      <c r="B123" s="93" t="s">
        <v>142</v>
      </c>
      <c r="C123" s="87">
        <v>1989</v>
      </c>
      <c r="D123" s="87" t="s">
        <v>27</v>
      </c>
      <c r="E123" s="87" t="s">
        <v>26</v>
      </c>
      <c r="F123" s="85">
        <v>2</v>
      </c>
      <c r="G123" s="85">
        <v>2</v>
      </c>
      <c r="H123" s="97">
        <v>129.69999999999999</v>
      </c>
      <c r="I123" s="97">
        <v>0</v>
      </c>
      <c r="J123" s="97">
        <v>129.69999999999999</v>
      </c>
      <c r="K123" s="95">
        <f t="shared" si="20"/>
        <v>688300</v>
      </c>
      <c r="L123" s="97">
        <v>0</v>
      </c>
      <c r="M123" s="97">
        <v>0</v>
      </c>
      <c r="N123" s="97">
        <v>0</v>
      </c>
      <c r="O123" s="95">
        <f>'[1]Прод. прилож'!$C$42</f>
        <v>688300</v>
      </c>
      <c r="P123" s="105">
        <f t="shared" si="21"/>
        <v>5306.8619892058605</v>
      </c>
      <c r="Q123" s="105">
        <v>9673</v>
      </c>
      <c r="R123" s="27" t="s">
        <v>72</v>
      </c>
    </row>
    <row r="124" spans="1:18" ht="23.1" customHeight="1">
      <c r="A124" s="87" t="s">
        <v>973</v>
      </c>
      <c r="B124" s="93" t="s">
        <v>143</v>
      </c>
      <c r="C124" s="87">
        <v>1986</v>
      </c>
      <c r="D124" s="87" t="s">
        <v>27</v>
      </c>
      <c r="E124" s="87" t="s">
        <v>26</v>
      </c>
      <c r="F124" s="85">
        <v>2</v>
      </c>
      <c r="G124" s="85">
        <v>2</v>
      </c>
      <c r="H124" s="97">
        <v>1419</v>
      </c>
      <c r="I124" s="97">
        <v>0</v>
      </c>
      <c r="J124" s="97">
        <v>1103</v>
      </c>
      <c r="K124" s="95">
        <f t="shared" si="20"/>
        <v>4413500</v>
      </c>
      <c r="L124" s="97">
        <v>0</v>
      </c>
      <c r="M124" s="97">
        <v>0</v>
      </c>
      <c r="N124" s="97">
        <v>0</v>
      </c>
      <c r="O124" s="95">
        <f>'[1]Прод. прилож'!$C$43</f>
        <v>4413500</v>
      </c>
      <c r="P124" s="105">
        <f t="shared" si="21"/>
        <v>3110.2889358703314</v>
      </c>
      <c r="Q124" s="105">
        <v>9673</v>
      </c>
      <c r="R124" s="27" t="s">
        <v>72</v>
      </c>
    </row>
    <row r="125" spans="1:18" ht="23.1" customHeight="1">
      <c r="A125" s="87" t="s">
        <v>974</v>
      </c>
      <c r="B125" s="93" t="s">
        <v>144</v>
      </c>
      <c r="C125" s="87">
        <v>1969</v>
      </c>
      <c r="D125" s="87" t="s">
        <v>27</v>
      </c>
      <c r="E125" s="87" t="s">
        <v>26</v>
      </c>
      <c r="F125" s="85">
        <v>2</v>
      </c>
      <c r="G125" s="85">
        <v>2</v>
      </c>
      <c r="H125" s="97">
        <v>1006</v>
      </c>
      <c r="I125" s="97">
        <v>0</v>
      </c>
      <c r="J125" s="97">
        <v>705.1</v>
      </c>
      <c r="K125" s="95">
        <f t="shared" si="20"/>
        <v>2315300</v>
      </c>
      <c r="L125" s="97">
        <v>0</v>
      </c>
      <c r="M125" s="97">
        <v>0</v>
      </c>
      <c r="N125" s="97">
        <v>0</v>
      </c>
      <c r="O125" s="95">
        <v>2315300</v>
      </c>
      <c r="P125" s="105">
        <f t="shared" si="21"/>
        <v>2301.4910536779325</v>
      </c>
      <c r="Q125" s="105">
        <v>9673</v>
      </c>
      <c r="R125" s="27" t="s">
        <v>73</v>
      </c>
    </row>
    <row r="126" spans="1:18" ht="23.1" customHeight="1">
      <c r="A126" s="87" t="s">
        <v>975</v>
      </c>
      <c r="B126" s="93" t="s">
        <v>145</v>
      </c>
      <c r="C126" s="87">
        <v>1987</v>
      </c>
      <c r="D126" s="87" t="s">
        <v>27</v>
      </c>
      <c r="E126" s="87" t="s">
        <v>26</v>
      </c>
      <c r="F126" s="85">
        <v>3</v>
      </c>
      <c r="G126" s="85">
        <v>2</v>
      </c>
      <c r="H126" s="97">
        <v>960.15</v>
      </c>
      <c r="I126" s="97">
        <v>0</v>
      </c>
      <c r="J126" s="97">
        <v>739.1</v>
      </c>
      <c r="K126" s="95">
        <f t="shared" si="20"/>
        <v>3322343.5</v>
      </c>
      <c r="L126" s="97">
        <v>0</v>
      </c>
      <c r="M126" s="97">
        <v>0</v>
      </c>
      <c r="N126" s="97">
        <v>0</v>
      </c>
      <c r="O126" s="95">
        <v>3322343.5</v>
      </c>
      <c r="P126" s="105">
        <f t="shared" si="21"/>
        <v>3460.2338176326616</v>
      </c>
      <c r="Q126" s="105">
        <v>9673</v>
      </c>
      <c r="R126" s="27" t="s">
        <v>73</v>
      </c>
    </row>
    <row r="127" spans="1:18" ht="27.95" customHeight="1">
      <c r="A127" s="138" t="s">
        <v>1942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</row>
    <row r="128" spans="1:18" ht="39.950000000000003" customHeight="1">
      <c r="A128" s="126" t="s">
        <v>925</v>
      </c>
      <c r="B128" s="126"/>
      <c r="C128" s="88" t="s">
        <v>28</v>
      </c>
      <c r="D128" s="88" t="s">
        <v>28</v>
      </c>
      <c r="E128" s="88" t="s">
        <v>28</v>
      </c>
      <c r="F128" s="36" t="s">
        <v>28</v>
      </c>
      <c r="G128" s="36" t="s">
        <v>28</v>
      </c>
      <c r="H128" s="37">
        <f t="shared" ref="H128:N128" si="22">SUM(H129)</f>
        <v>380</v>
      </c>
      <c r="I128" s="37">
        <f t="shared" si="22"/>
        <v>0</v>
      </c>
      <c r="J128" s="37">
        <f t="shared" si="22"/>
        <v>380</v>
      </c>
      <c r="K128" s="37">
        <f t="shared" si="22"/>
        <v>1773000</v>
      </c>
      <c r="L128" s="37">
        <f t="shared" si="22"/>
        <v>0</v>
      </c>
      <c r="M128" s="37">
        <f t="shared" si="22"/>
        <v>0</v>
      </c>
      <c r="N128" s="37">
        <f t="shared" si="22"/>
        <v>0</v>
      </c>
      <c r="O128" s="37">
        <f>SUM(O129)</f>
        <v>1773000</v>
      </c>
      <c r="P128" s="38">
        <f>K128/H128</f>
        <v>4665.7894736842109</v>
      </c>
      <c r="Q128" s="39" t="s">
        <v>28</v>
      </c>
      <c r="R128" s="40" t="s">
        <v>28</v>
      </c>
    </row>
    <row r="129" spans="1:20" ht="23.1" customHeight="1">
      <c r="A129" s="87" t="s">
        <v>976</v>
      </c>
      <c r="B129" s="108" t="s">
        <v>146</v>
      </c>
      <c r="C129" s="87">
        <v>1952</v>
      </c>
      <c r="D129" s="87" t="s">
        <v>27</v>
      </c>
      <c r="E129" s="87" t="s">
        <v>26</v>
      </c>
      <c r="F129" s="85">
        <v>2</v>
      </c>
      <c r="G129" s="85">
        <v>2</v>
      </c>
      <c r="H129" s="97">
        <v>380</v>
      </c>
      <c r="I129" s="97">
        <v>0</v>
      </c>
      <c r="J129" s="97">
        <v>380</v>
      </c>
      <c r="K129" s="95">
        <f>SUM(L129:O129)</f>
        <v>1773000</v>
      </c>
      <c r="L129" s="97">
        <v>0</v>
      </c>
      <c r="M129" s="97">
        <v>0</v>
      </c>
      <c r="N129" s="97">
        <v>0</v>
      </c>
      <c r="O129" s="95">
        <v>1773000</v>
      </c>
      <c r="P129" s="105">
        <f>K129/H129</f>
        <v>4665.7894736842109</v>
      </c>
      <c r="Q129" s="105">
        <v>9673</v>
      </c>
      <c r="R129" s="27" t="s">
        <v>73</v>
      </c>
    </row>
    <row r="130" spans="1:20" ht="30" customHeight="1">
      <c r="A130" s="138" t="s">
        <v>1943</v>
      </c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</row>
    <row r="131" spans="1:20" ht="39.950000000000003" customHeight="1">
      <c r="A131" s="126" t="s">
        <v>1687</v>
      </c>
      <c r="B131" s="126"/>
      <c r="C131" s="88" t="s">
        <v>28</v>
      </c>
      <c r="D131" s="88" t="s">
        <v>28</v>
      </c>
      <c r="E131" s="88" t="s">
        <v>28</v>
      </c>
      <c r="F131" s="36" t="s">
        <v>28</v>
      </c>
      <c r="G131" s="36" t="s">
        <v>28</v>
      </c>
      <c r="H131" s="37">
        <f t="shared" ref="H131:N131" si="23">SUM(H132)</f>
        <v>8683.44</v>
      </c>
      <c r="I131" s="37">
        <f t="shared" si="23"/>
        <v>7056.2</v>
      </c>
      <c r="J131" s="37">
        <f t="shared" si="23"/>
        <v>107.1</v>
      </c>
      <c r="K131" s="37">
        <f t="shared" si="23"/>
        <v>3667970</v>
      </c>
      <c r="L131" s="37">
        <f t="shared" si="23"/>
        <v>0</v>
      </c>
      <c r="M131" s="37">
        <f t="shared" si="23"/>
        <v>0</v>
      </c>
      <c r="N131" s="37">
        <f t="shared" si="23"/>
        <v>0</v>
      </c>
      <c r="O131" s="37">
        <f>SUM(O132)</f>
        <v>3667970</v>
      </c>
      <c r="P131" s="38">
        <f>K131/H131</f>
        <v>422.40978229825964</v>
      </c>
      <c r="Q131" s="39" t="s">
        <v>28</v>
      </c>
      <c r="R131" s="40" t="s">
        <v>28</v>
      </c>
    </row>
    <row r="132" spans="1:20" ht="23.1" customHeight="1">
      <c r="A132" s="87" t="s">
        <v>977</v>
      </c>
      <c r="B132" s="108" t="s">
        <v>1688</v>
      </c>
      <c r="C132" s="87">
        <v>1975</v>
      </c>
      <c r="D132" s="87" t="s">
        <v>27</v>
      </c>
      <c r="E132" s="87" t="s">
        <v>29</v>
      </c>
      <c r="F132" s="85">
        <v>9</v>
      </c>
      <c r="G132" s="85">
        <v>4</v>
      </c>
      <c r="H132" s="97">
        <v>8683.44</v>
      </c>
      <c r="I132" s="97">
        <v>7056.2</v>
      </c>
      <c r="J132" s="97">
        <v>107.1</v>
      </c>
      <c r="K132" s="95">
        <f>SUM(L132:O132)</f>
        <v>3667970</v>
      </c>
      <c r="L132" s="97">
        <v>0</v>
      </c>
      <c r="M132" s="97">
        <v>0</v>
      </c>
      <c r="N132" s="97">
        <v>0</v>
      </c>
      <c r="O132" s="95">
        <v>3667970</v>
      </c>
      <c r="P132" s="105">
        <f>K132/H132</f>
        <v>422.40978229825964</v>
      </c>
      <c r="Q132" s="105">
        <v>9673</v>
      </c>
      <c r="R132" s="27" t="s">
        <v>74</v>
      </c>
    </row>
    <row r="133" spans="1:20" ht="30" customHeight="1">
      <c r="A133" s="138" t="s">
        <v>1944</v>
      </c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</row>
    <row r="134" spans="1:20" ht="39.950000000000003" customHeight="1">
      <c r="A134" s="126" t="s">
        <v>5</v>
      </c>
      <c r="B134" s="126"/>
      <c r="C134" s="88" t="s">
        <v>28</v>
      </c>
      <c r="D134" s="88" t="s">
        <v>28</v>
      </c>
      <c r="E134" s="88" t="s">
        <v>28</v>
      </c>
      <c r="F134" s="36" t="s">
        <v>28</v>
      </c>
      <c r="G134" s="36" t="s">
        <v>28</v>
      </c>
      <c r="H134" s="37">
        <f t="shared" ref="H134:N134" si="24">SUM(H135:H143)</f>
        <v>32135.3</v>
      </c>
      <c r="I134" s="37">
        <f t="shared" si="24"/>
        <v>3035.3</v>
      </c>
      <c r="J134" s="37">
        <f t="shared" si="24"/>
        <v>13784.199999999999</v>
      </c>
      <c r="K134" s="37">
        <f t="shared" si="24"/>
        <v>30491932.120000001</v>
      </c>
      <c r="L134" s="37">
        <f t="shared" si="24"/>
        <v>0</v>
      </c>
      <c r="M134" s="37">
        <f t="shared" si="24"/>
        <v>0</v>
      </c>
      <c r="N134" s="37">
        <f t="shared" si="24"/>
        <v>0</v>
      </c>
      <c r="O134" s="37">
        <f>SUM(O135:O143)</f>
        <v>30491932.120000001</v>
      </c>
      <c r="P134" s="38">
        <f>K134/H134</f>
        <v>948.8609759361201</v>
      </c>
      <c r="Q134" s="39" t="s">
        <v>28</v>
      </c>
      <c r="R134" s="40" t="s">
        <v>28</v>
      </c>
    </row>
    <row r="135" spans="1:20" s="6" customFormat="1" ht="21.95" customHeight="1">
      <c r="A135" s="94" t="s">
        <v>978</v>
      </c>
      <c r="B135" s="93" t="s">
        <v>147</v>
      </c>
      <c r="C135" s="87">
        <v>1987</v>
      </c>
      <c r="D135" s="87" t="s">
        <v>27</v>
      </c>
      <c r="E135" s="87" t="s">
        <v>26</v>
      </c>
      <c r="F135" s="49">
        <v>2</v>
      </c>
      <c r="G135" s="49">
        <v>3</v>
      </c>
      <c r="H135" s="106">
        <v>1646</v>
      </c>
      <c r="I135" s="106">
        <v>17.2</v>
      </c>
      <c r="J135" s="106">
        <v>540.5</v>
      </c>
      <c r="K135" s="95">
        <f t="shared" ref="K135:K143" si="25">SUM(L135:O135)</f>
        <v>2243360</v>
      </c>
      <c r="L135" s="106">
        <v>0</v>
      </c>
      <c r="M135" s="106">
        <v>0</v>
      </c>
      <c r="N135" s="106">
        <v>0</v>
      </c>
      <c r="O135" s="106">
        <v>2243360</v>
      </c>
      <c r="P135" s="105">
        <f t="shared" ref="P135:P143" si="26">K135/H135</f>
        <v>1362.9161603888215</v>
      </c>
      <c r="Q135" s="105">
        <v>9673</v>
      </c>
      <c r="R135" s="27" t="s">
        <v>73</v>
      </c>
    </row>
    <row r="136" spans="1:20" ht="21.95" customHeight="1">
      <c r="A136" s="94" t="s">
        <v>979</v>
      </c>
      <c r="B136" s="93" t="s">
        <v>66</v>
      </c>
      <c r="C136" s="87">
        <v>1965</v>
      </c>
      <c r="D136" s="87" t="s">
        <v>27</v>
      </c>
      <c r="E136" s="87" t="s">
        <v>26</v>
      </c>
      <c r="F136" s="85">
        <v>2</v>
      </c>
      <c r="G136" s="85">
        <v>1</v>
      </c>
      <c r="H136" s="97">
        <v>433.4</v>
      </c>
      <c r="I136" s="97">
        <v>0</v>
      </c>
      <c r="J136" s="97">
        <v>264.10000000000002</v>
      </c>
      <c r="K136" s="95">
        <f t="shared" si="25"/>
        <v>655070</v>
      </c>
      <c r="L136" s="97">
        <v>0</v>
      </c>
      <c r="M136" s="97">
        <v>0</v>
      </c>
      <c r="N136" s="97">
        <v>0</v>
      </c>
      <c r="O136" s="95">
        <f>'[1]Прод. прилож'!$C$45</f>
        <v>655070</v>
      </c>
      <c r="P136" s="105">
        <f t="shared" si="26"/>
        <v>1511.4674665436087</v>
      </c>
      <c r="Q136" s="105">
        <v>9673</v>
      </c>
      <c r="R136" s="27" t="s">
        <v>72</v>
      </c>
    </row>
    <row r="137" spans="1:20" ht="21.95" customHeight="1">
      <c r="A137" s="94" t="s">
        <v>980</v>
      </c>
      <c r="B137" s="93" t="s">
        <v>50</v>
      </c>
      <c r="C137" s="87">
        <v>1986</v>
      </c>
      <c r="D137" s="87" t="s">
        <v>27</v>
      </c>
      <c r="E137" s="87" t="s">
        <v>29</v>
      </c>
      <c r="F137" s="85">
        <v>9</v>
      </c>
      <c r="G137" s="85">
        <v>2</v>
      </c>
      <c r="H137" s="97">
        <v>4371.1000000000004</v>
      </c>
      <c r="I137" s="97">
        <v>545.1</v>
      </c>
      <c r="J137" s="97">
        <v>2279.4</v>
      </c>
      <c r="K137" s="95">
        <f>SUM(L137:O137)</f>
        <v>4800000</v>
      </c>
      <c r="L137" s="97">
        <v>0</v>
      </c>
      <c r="M137" s="97">
        <v>0</v>
      </c>
      <c r="N137" s="97">
        <v>0</v>
      </c>
      <c r="O137" s="95">
        <v>4800000</v>
      </c>
      <c r="P137" s="105">
        <f>K137/H137</f>
        <v>1098.1217542495024</v>
      </c>
      <c r="Q137" s="105">
        <v>9673</v>
      </c>
      <c r="R137" s="27" t="s">
        <v>73</v>
      </c>
    </row>
    <row r="138" spans="1:20" ht="21.95" customHeight="1">
      <c r="A138" s="94" t="s">
        <v>981</v>
      </c>
      <c r="B138" s="93" t="s">
        <v>148</v>
      </c>
      <c r="C138" s="87">
        <v>1983</v>
      </c>
      <c r="D138" s="87" t="s">
        <v>27</v>
      </c>
      <c r="E138" s="87" t="s">
        <v>29</v>
      </c>
      <c r="F138" s="85">
        <v>9</v>
      </c>
      <c r="G138" s="85">
        <v>2</v>
      </c>
      <c r="H138" s="97">
        <v>4480.3</v>
      </c>
      <c r="I138" s="97">
        <v>172.8</v>
      </c>
      <c r="J138" s="97">
        <v>2279.4</v>
      </c>
      <c r="K138" s="95">
        <f t="shared" si="25"/>
        <v>4800000</v>
      </c>
      <c r="L138" s="97">
        <v>0</v>
      </c>
      <c r="M138" s="97">
        <v>0</v>
      </c>
      <c r="N138" s="97">
        <v>0</v>
      </c>
      <c r="O138" s="95">
        <f>'[1]Прод. прилож'!$C$46</f>
        <v>4800000</v>
      </c>
      <c r="P138" s="105">
        <f t="shared" si="26"/>
        <v>1071.3568287837868</v>
      </c>
      <c r="Q138" s="105">
        <v>9673</v>
      </c>
      <c r="R138" s="27" t="s">
        <v>72</v>
      </c>
    </row>
    <row r="139" spans="1:20" ht="21.95" customHeight="1">
      <c r="A139" s="94" t="s">
        <v>982</v>
      </c>
      <c r="B139" s="93" t="s">
        <v>149</v>
      </c>
      <c r="C139" s="87">
        <v>1988</v>
      </c>
      <c r="D139" s="87" t="s">
        <v>27</v>
      </c>
      <c r="E139" s="87" t="s">
        <v>26</v>
      </c>
      <c r="F139" s="85">
        <v>9</v>
      </c>
      <c r="G139" s="85">
        <v>1</v>
      </c>
      <c r="H139" s="97">
        <v>3755.9</v>
      </c>
      <c r="I139" s="97">
        <v>120.1</v>
      </c>
      <c r="J139" s="97">
        <v>1791.9</v>
      </c>
      <c r="K139" s="95">
        <f t="shared" si="25"/>
        <v>2500000</v>
      </c>
      <c r="L139" s="97">
        <v>0</v>
      </c>
      <c r="M139" s="97">
        <v>0</v>
      </c>
      <c r="N139" s="97">
        <v>0</v>
      </c>
      <c r="O139" s="95">
        <v>2500000</v>
      </c>
      <c r="P139" s="105">
        <f t="shared" si="26"/>
        <v>665.61942543731197</v>
      </c>
      <c r="Q139" s="105">
        <v>9673</v>
      </c>
      <c r="R139" s="27" t="s">
        <v>74</v>
      </c>
    </row>
    <row r="140" spans="1:20" ht="21.95" customHeight="1">
      <c r="A140" s="94" t="s">
        <v>983</v>
      </c>
      <c r="B140" s="93" t="s">
        <v>150</v>
      </c>
      <c r="C140" s="87">
        <v>1983</v>
      </c>
      <c r="D140" s="87" t="s">
        <v>27</v>
      </c>
      <c r="E140" s="87" t="s">
        <v>29</v>
      </c>
      <c r="F140" s="85">
        <v>9</v>
      </c>
      <c r="G140" s="85">
        <v>2</v>
      </c>
      <c r="H140" s="97">
        <v>3803.2</v>
      </c>
      <c r="I140" s="97">
        <v>514.4</v>
      </c>
      <c r="J140" s="97">
        <v>2226.5</v>
      </c>
      <c r="K140" s="95">
        <f t="shared" si="25"/>
        <v>4800000</v>
      </c>
      <c r="L140" s="97">
        <v>0</v>
      </c>
      <c r="M140" s="97">
        <v>0</v>
      </c>
      <c r="N140" s="97">
        <v>0</v>
      </c>
      <c r="O140" s="95">
        <f>'[1]Прод. прилож'!$C$47</f>
        <v>4800000</v>
      </c>
      <c r="P140" s="105">
        <f t="shared" si="26"/>
        <v>1262.0950778291965</v>
      </c>
      <c r="Q140" s="105">
        <v>9673</v>
      </c>
      <c r="R140" s="27" t="s">
        <v>72</v>
      </c>
    </row>
    <row r="141" spans="1:20" ht="21.95" customHeight="1">
      <c r="A141" s="94" t="s">
        <v>984</v>
      </c>
      <c r="B141" s="93" t="s">
        <v>151</v>
      </c>
      <c r="C141" s="87">
        <v>1985</v>
      </c>
      <c r="D141" s="87" t="s">
        <v>27</v>
      </c>
      <c r="E141" s="87" t="s">
        <v>29</v>
      </c>
      <c r="F141" s="85">
        <v>9</v>
      </c>
      <c r="G141" s="85">
        <v>3</v>
      </c>
      <c r="H141" s="97">
        <v>5642.3</v>
      </c>
      <c r="I141" s="97">
        <v>422.5</v>
      </c>
      <c r="J141" s="97">
        <v>2679.6</v>
      </c>
      <c r="K141" s="95">
        <f t="shared" si="25"/>
        <v>7100000</v>
      </c>
      <c r="L141" s="97">
        <v>0</v>
      </c>
      <c r="M141" s="97">
        <v>0</v>
      </c>
      <c r="N141" s="97">
        <v>0</v>
      </c>
      <c r="O141" s="95">
        <v>7100000</v>
      </c>
      <c r="P141" s="105">
        <f t="shared" si="26"/>
        <v>1258.3520904595644</v>
      </c>
      <c r="Q141" s="105">
        <v>9673</v>
      </c>
      <c r="R141" s="27" t="s">
        <v>73</v>
      </c>
    </row>
    <row r="142" spans="1:20" ht="21.95" customHeight="1">
      <c r="A142" s="94" t="s">
        <v>985</v>
      </c>
      <c r="B142" s="93" t="s">
        <v>1938</v>
      </c>
      <c r="C142" s="94">
        <v>1986</v>
      </c>
      <c r="D142" s="87" t="s">
        <v>27</v>
      </c>
      <c r="E142" s="87" t="s">
        <v>29</v>
      </c>
      <c r="F142" s="90">
        <v>5</v>
      </c>
      <c r="G142" s="90">
        <v>4</v>
      </c>
      <c r="H142" s="43">
        <v>4953.2</v>
      </c>
      <c r="I142" s="43">
        <v>0</v>
      </c>
      <c r="J142" s="43">
        <v>0</v>
      </c>
      <c r="K142" s="105">
        <f t="shared" si="25"/>
        <v>1093502.1200000001</v>
      </c>
      <c r="L142" s="105">
        <v>0</v>
      </c>
      <c r="M142" s="105">
        <v>0</v>
      </c>
      <c r="N142" s="105">
        <v>0</v>
      </c>
      <c r="O142" s="95">
        <f>'[1]Прод. прилож'!$C$48</f>
        <v>1093502.1200000001</v>
      </c>
      <c r="P142" s="105">
        <f t="shared" si="26"/>
        <v>220.76680125979169</v>
      </c>
      <c r="Q142" s="105">
        <v>9673</v>
      </c>
      <c r="R142" s="27" t="s">
        <v>72</v>
      </c>
      <c r="S142" s="24"/>
      <c r="T142" s="24"/>
    </row>
    <row r="143" spans="1:20" ht="21.95" customHeight="1">
      <c r="A143" s="94" t="s">
        <v>986</v>
      </c>
      <c r="B143" s="93" t="s">
        <v>152</v>
      </c>
      <c r="C143" s="87">
        <v>1988</v>
      </c>
      <c r="D143" s="87" t="s">
        <v>27</v>
      </c>
      <c r="E143" s="87" t="s">
        <v>29</v>
      </c>
      <c r="F143" s="85">
        <v>9</v>
      </c>
      <c r="G143" s="85">
        <v>1</v>
      </c>
      <c r="H143" s="97">
        <v>3049.9</v>
      </c>
      <c r="I143" s="97">
        <v>1243.2</v>
      </c>
      <c r="J143" s="97">
        <v>1722.8</v>
      </c>
      <c r="K143" s="95">
        <f t="shared" si="25"/>
        <v>2500000</v>
      </c>
      <c r="L143" s="97">
        <v>0</v>
      </c>
      <c r="M143" s="97">
        <v>0</v>
      </c>
      <c r="N143" s="97">
        <v>0</v>
      </c>
      <c r="O143" s="95">
        <v>2500000</v>
      </c>
      <c r="P143" s="105">
        <f t="shared" si="26"/>
        <v>819.69900652480408</v>
      </c>
      <c r="Q143" s="105">
        <v>9673</v>
      </c>
      <c r="R143" s="27" t="s">
        <v>74</v>
      </c>
    </row>
    <row r="144" spans="1:20" ht="30" customHeight="1">
      <c r="A144" s="138" t="s">
        <v>1945</v>
      </c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</row>
    <row r="145" spans="1:18" ht="39.950000000000003" customHeight="1">
      <c r="A145" s="126" t="s">
        <v>6</v>
      </c>
      <c r="B145" s="126"/>
      <c r="C145" s="88" t="s">
        <v>28</v>
      </c>
      <c r="D145" s="88" t="s">
        <v>28</v>
      </c>
      <c r="E145" s="88" t="s">
        <v>28</v>
      </c>
      <c r="F145" s="36" t="s">
        <v>28</v>
      </c>
      <c r="G145" s="36" t="s">
        <v>28</v>
      </c>
      <c r="H145" s="37">
        <f t="shared" ref="H145:N145" si="27">SUM(H146:H160)</f>
        <v>15912.85</v>
      </c>
      <c r="I145" s="37">
        <f t="shared" si="27"/>
        <v>852.3</v>
      </c>
      <c r="J145" s="37">
        <f t="shared" si="27"/>
        <v>14135.55</v>
      </c>
      <c r="K145" s="37">
        <f t="shared" si="27"/>
        <v>48532454.600000001</v>
      </c>
      <c r="L145" s="37">
        <f t="shared" si="27"/>
        <v>0</v>
      </c>
      <c r="M145" s="37">
        <f t="shared" si="27"/>
        <v>0</v>
      </c>
      <c r="N145" s="37">
        <f t="shared" si="27"/>
        <v>0</v>
      </c>
      <c r="O145" s="37">
        <f>SUM(O146:O160)</f>
        <v>48532454.600000001</v>
      </c>
      <c r="P145" s="38">
        <f>K145/H145</f>
        <v>3049.8907863770473</v>
      </c>
      <c r="Q145" s="39" t="s">
        <v>28</v>
      </c>
      <c r="R145" s="40" t="s">
        <v>28</v>
      </c>
    </row>
    <row r="146" spans="1:18" ht="21.95" customHeight="1">
      <c r="A146" s="87" t="s">
        <v>987</v>
      </c>
      <c r="B146" s="93" t="s">
        <v>153</v>
      </c>
      <c r="C146" s="87">
        <v>1959</v>
      </c>
      <c r="D146" s="87" t="s">
        <v>27</v>
      </c>
      <c r="E146" s="87" t="s">
        <v>26</v>
      </c>
      <c r="F146" s="85">
        <v>2</v>
      </c>
      <c r="G146" s="85">
        <v>3</v>
      </c>
      <c r="H146" s="97">
        <v>679.8</v>
      </c>
      <c r="I146" s="97">
        <v>0</v>
      </c>
      <c r="J146" s="97">
        <v>642.1</v>
      </c>
      <c r="K146" s="95">
        <f t="shared" ref="K146:K160" si="28">SUM(L146:O146)</f>
        <v>2659200</v>
      </c>
      <c r="L146" s="97">
        <v>0</v>
      </c>
      <c r="M146" s="97">
        <v>0</v>
      </c>
      <c r="N146" s="97">
        <v>0</v>
      </c>
      <c r="O146" s="95">
        <v>2659200</v>
      </c>
      <c r="P146" s="105">
        <f t="shared" ref="P146:P160" si="29">K146/H146</f>
        <v>3911.7387466902032</v>
      </c>
      <c r="Q146" s="105">
        <v>9673</v>
      </c>
      <c r="R146" s="27" t="s">
        <v>73</v>
      </c>
    </row>
    <row r="147" spans="1:18" ht="21.95" customHeight="1">
      <c r="A147" s="87" t="s">
        <v>988</v>
      </c>
      <c r="B147" s="93" t="s">
        <v>154</v>
      </c>
      <c r="C147" s="87">
        <v>1960</v>
      </c>
      <c r="D147" s="87" t="s">
        <v>27</v>
      </c>
      <c r="E147" s="87" t="s">
        <v>26</v>
      </c>
      <c r="F147" s="85">
        <v>2</v>
      </c>
      <c r="G147" s="85">
        <v>2</v>
      </c>
      <c r="H147" s="97">
        <v>684</v>
      </c>
      <c r="I147" s="97">
        <v>0</v>
      </c>
      <c r="J147" s="97">
        <v>648.1</v>
      </c>
      <c r="K147" s="95">
        <f t="shared" si="28"/>
        <v>2590300</v>
      </c>
      <c r="L147" s="97">
        <v>0</v>
      </c>
      <c r="M147" s="97">
        <v>0</v>
      </c>
      <c r="N147" s="97">
        <v>0</v>
      </c>
      <c r="O147" s="95">
        <v>2590300</v>
      </c>
      <c r="P147" s="105">
        <f t="shared" si="29"/>
        <v>3786.9883040935674</v>
      </c>
      <c r="Q147" s="105">
        <v>9673</v>
      </c>
      <c r="R147" s="27" t="s">
        <v>74</v>
      </c>
    </row>
    <row r="148" spans="1:18" ht="21.95" customHeight="1">
      <c r="A148" s="87" t="s">
        <v>989</v>
      </c>
      <c r="B148" s="93" t="s">
        <v>155</v>
      </c>
      <c r="C148" s="87">
        <v>1959</v>
      </c>
      <c r="D148" s="87" t="s">
        <v>27</v>
      </c>
      <c r="E148" s="87" t="s">
        <v>26</v>
      </c>
      <c r="F148" s="85">
        <v>2</v>
      </c>
      <c r="G148" s="85">
        <v>2</v>
      </c>
      <c r="H148" s="97">
        <v>688.9</v>
      </c>
      <c r="I148" s="97">
        <v>0</v>
      </c>
      <c r="J148" s="97">
        <v>654.6</v>
      </c>
      <c r="K148" s="95">
        <f t="shared" si="28"/>
        <v>2574400</v>
      </c>
      <c r="L148" s="97">
        <v>0</v>
      </c>
      <c r="M148" s="97">
        <v>0</v>
      </c>
      <c r="N148" s="97">
        <v>0</v>
      </c>
      <c r="O148" s="95">
        <v>2574400</v>
      </c>
      <c r="P148" s="105">
        <f t="shared" si="29"/>
        <v>3736.9719843228336</v>
      </c>
      <c r="Q148" s="105">
        <v>9673</v>
      </c>
      <c r="R148" s="27" t="s">
        <v>73</v>
      </c>
    </row>
    <row r="149" spans="1:18" ht="21.95" customHeight="1">
      <c r="A149" s="87" t="s">
        <v>990</v>
      </c>
      <c r="B149" s="93" t="s">
        <v>156</v>
      </c>
      <c r="C149" s="87">
        <v>1959</v>
      </c>
      <c r="D149" s="87" t="s">
        <v>27</v>
      </c>
      <c r="E149" s="87" t="s">
        <v>26</v>
      </c>
      <c r="F149" s="85">
        <v>2</v>
      </c>
      <c r="G149" s="85">
        <v>3</v>
      </c>
      <c r="H149" s="97">
        <v>910.8</v>
      </c>
      <c r="I149" s="97">
        <v>0</v>
      </c>
      <c r="J149" s="97">
        <v>863.3</v>
      </c>
      <c r="K149" s="95">
        <f t="shared" si="28"/>
        <v>3332300</v>
      </c>
      <c r="L149" s="97">
        <v>0</v>
      </c>
      <c r="M149" s="97">
        <v>0</v>
      </c>
      <c r="N149" s="97">
        <v>0</v>
      </c>
      <c r="O149" s="95">
        <v>3332300</v>
      </c>
      <c r="P149" s="105">
        <f t="shared" si="29"/>
        <v>3658.6517347386916</v>
      </c>
      <c r="Q149" s="105">
        <v>9673</v>
      </c>
      <c r="R149" s="27" t="s">
        <v>74</v>
      </c>
    </row>
    <row r="150" spans="1:18" ht="21.95" customHeight="1">
      <c r="A150" s="87" t="s">
        <v>1849</v>
      </c>
      <c r="B150" s="93" t="s">
        <v>1936</v>
      </c>
      <c r="C150" s="87">
        <v>1969</v>
      </c>
      <c r="D150" s="87" t="s">
        <v>27</v>
      </c>
      <c r="E150" s="87" t="s">
        <v>26</v>
      </c>
      <c r="F150" s="85">
        <v>5</v>
      </c>
      <c r="G150" s="85">
        <v>4</v>
      </c>
      <c r="H150" s="97">
        <v>3465.5</v>
      </c>
      <c r="I150" s="97">
        <v>714.1</v>
      </c>
      <c r="J150" s="97">
        <v>2508.1999999999998</v>
      </c>
      <c r="K150" s="95">
        <f>SUM(L150:O150)</f>
        <v>3292444.6</v>
      </c>
      <c r="L150" s="97">
        <v>0</v>
      </c>
      <c r="M150" s="97">
        <v>0</v>
      </c>
      <c r="N150" s="97">
        <v>0</v>
      </c>
      <c r="O150" s="95">
        <v>3292444.6</v>
      </c>
      <c r="P150" s="105">
        <f t="shared" si="29"/>
        <v>950.06336747944022</v>
      </c>
      <c r="Q150" s="105">
        <v>9673</v>
      </c>
      <c r="R150" s="27" t="s">
        <v>73</v>
      </c>
    </row>
    <row r="151" spans="1:18" ht="21.95" customHeight="1">
      <c r="A151" s="87" t="s">
        <v>991</v>
      </c>
      <c r="B151" s="93" t="s">
        <v>157</v>
      </c>
      <c r="C151" s="87">
        <v>1974</v>
      </c>
      <c r="D151" s="87" t="s">
        <v>27</v>
      </c>
      <c r="E151" s="87" t="s">
        <v>26</v>
      </c>
      <c r="F151" s="85">
        <v>5</v>
      </c>
      <c r="G151" s="85">
        <v>4</v>
      </c>
      <c r="H151" s="97">
        <v>3222.95</v>
      </c>
      <c r="I151" s="97">
        <v>138.19999999999999</v>
      </c>
      <c r="J151" s="97">
        <v>3084.75</v>
      </c>
      <c r="K151" s="95">
        <f t="shared" si="28"/>
        <v>2708000</v>
      </c>
      <c r="L151" s="97">
        <v>0</v>
      </c>
      <c r="M151" s="97">
        <v>0</v>
      </c>
      <c r="N151" s="97">
        <v>0</v>
      </c>
      <c r="O151" s="95">
        <v>2708000</v>
      </c>
      <c r="P151" s="105">
        <f t="shared" si="29"/>
        <v>840.22401836826509</v>
      </c>
      <c r="Q151" s="105">
        <v>9673</v>
      </c>
      <c r="R151" s="27" t="s">
        <v>74</v>
      </c>
    </row>
    <row r="152" spans="1:18" ht="21.95" customHeight="1">
      <c r="A152" s="130" t="s">
        <v>1850</v>
      </c>
      <c r="B152" s="184" t="s">
        <v>158</v>
      </c>
      <c r="C152" s="130">
        <v>1960</v>
      </c>
      <c r="D152" s="130" t="s">
        <v>27</v>
      </c>
      <c r="E152" s="130" t="s">
        <v>26</v>
      </c>
      <c r="F152" s="132">
        <v>2</v>
      </c>
      <c r="G152" s="132">
        <v>2</v>
      </c>
      <c r="H152" s="187">
        <v>915.6</v>
      </c>
      <c r="I152" s="187">
        <v>0</v>
      </c>
      <c r="J152" s="187">
        <v>654.6</v>
      </c>
      <c r="K152" s="95">
        <f t="shared" si="28"/>
        <v>3295200</v>
      </c>
      <c r="L152" s="97">
        <v>0</v>
      </c>
      <c r="M152" s="97">
        <v>0</v>
      </c>
      <c r="N152" s="97">
        <v>0</v>
      </c>
      <c r="O152" s="95">
        <f>'[1]Прод. прилож'!$C$50</f>
        <v>3295200</v>
      </c>
      <c r="P152" s="105">
        <f t="shared" si="29"/>
        <v>3598.9515072083877</v>
      </c>
      <c r="Q152" s="105">
        <v>9673</v>
      </c>
      <c r="R152" s="27" t="s">
        <v>72</v>
      </c>
    </row>
    <row r="153" spans="1:18" ht="21.95" customHeight="1">
      <c r="A153" s="131"/>
      <c r="B153" s="185"/>
      <c r="C153" s="131"/>
      <c r="D153" s="131"/>
      <c r="E153" s="131"/>
      <c r="F153" s="133"/>
      <c r="G153" s="133"/>
      <c r="H153" s="188"/>
      <c r="I153" s="188"/>
      <c r="J153" s="188"/>
      <c r="K153" s="95">
        <f>SUM(L153:O153)</f>
        <v>4797440</v>
      </c>
      <c r="L153" s="97">
        <v>0</v>
      </c>
      <c r="M153" s="97">
        <v>0</v>
      </c>
      <c r="N153" s="97">
        <v>0</v>
      </c>
      <c r="O153" s="95">
        <v>4797440</v>
      </c>
      <c r="P153" s="105">
        <f>K153/H152</f>
        <v>5239.6679772826565</v>
      </c>
      <c r="Q153" s="105">
        <v>9673</v>
      </c>
      <c r="R153" s="27" t="s">
        <v>73</v>
      </c>
    </row>
    <row r="154" spans="1:18" ht="21.95" customHeight="1">
      <c r="A154" s="87" t="s">
        <v>992</v>
      </c>
      <c r="B154" s="93" t="s">
        <v>159</v>
      </c>
      <c r="C154" s="87">
        <v>1960</v>
      </c>
      <c r="D154" s="87" t="s">
        <v>27</v>
      </c>
      <c r="E154" s="87" t="s">
        <v>26</v>
      </c>
      <c r="F154" s="85">
        <v>2</v>
      </c>
      <c r="G154" s="85">
        <v>2</v>
      </c>
      <c r="H154" s="97">
        <v>679.8</v>
      </c>
      <c r="I154" s="97">
        <v>0</v>
      </c>
      <c r="J154" s="97">
        <v>656.3</v>
      </c>
      <c r="K154" s="95">
        <f t="shared" si="28"/>
        <v>2494900</v>
      </c>
      <c r="L154" s="97">
        <v>0</v>
      </c>
      <c r="M154" s="97">
        <v>0</v>
      </c>
      <c r="N154" s="97">
        <v>0</v>
      </c>
      <c r="O154" s="95">
        <v>2494900</v>
      </c>
      <c r="P154" s="105">
        <f t="shared" si="29"/>
        <v>3670.0500147102093</v>
      </c>
      <c r="Q154" s="105">
        <v>9673</v>
      </c>
      <c r="R154" s="27" t="s">
        <v>74</v>
      </c>
    </row>
    <row r="155" spans="1:18" ht="21.95" customHeight="1">
      <c r="A155" s="87" t="s">
        <v>993</v>
      </c>
      <c r="B155" s="93" t="s">
        <v>160</v>
      </c>
      <c r="C155" s="87">
        <v>1958</v>
      </c>
      <c r="D155" s="87" t="s">
        <v>27</v>
      </c>
      <c r="E155" s="87" t="s">
        <v>26</v>
      </c>
      <c r="F155" s="85">
        <v>2</v>
      </c>
      <c r="G155" s="85">
        <v>3</v>
      </c>
      <c r="H155" s="97">
        <v>909.5</v>
      </c>
      <c r="I155" s="97">
        <v>0</v>
      </c>
      <c r="J155" s="97">
        <v>862.2</v>
      </c>
      <c r="K155" s="95">
        <f t="shared" si="28"/>
        <v>4206800</v>
      </c>
      <c r="L155" s="97">
        <v>0</v>
      </c>
      <c r="M155" s="97">
        <v>0</v>
      </c>
      <c r="N155" s="97">
        <v>0</v>
      </c>
      <c r="O155" s="95">
        <f>'[1]Прод. прилож'!$C$51</f>
        <v>4206800</v>
      </c>
      <c r="P155" s="105">
        <f t="shared" si="29"/>
        <v>4625.3985706432104</v>
      </c>
      <c r="Q155" s="105">
        <v>9673</v>
      </c>
      <c r="R155" s="27" t="s">
        <v>72</v>
      </c>
    </row>
    <row r="156" spans="1:18" ht="21.95" customHeight="1">
      <c r="A156" s="87" t="s">
        <v>994</v>
      </c>
      <c r="B156" s="93" t="s">
        <v>161</v>
      </c>
      <c r="C156" s="87">
        <v>1958</v>
      </c>
      <c r="D156" s="87" t="s">
        <v>27</v>
      </c>
      <c r="E156" s="87" t="s">
        <v>26</v>
      </c>
      <c r="F156" s="85">
        <v>2</v>
      </c>
      <c r="G156" s="85">
        <v>3</v>
      </c>
      <c r="H156" s="97">
        <v>900.4</v>
      </c>
      <c r="I156" s="97">
        <v>0</v>
      </c>
      <c r="J156" s="97">
        <v>853.9</v>
      </c>
      <c r="K156" s="95">
        <f t="shared" si="28"/>
        <v>4206800</v>
      </c>
      <c r="L156" s="97">
        <v>0</v>
      </c>
      <c r="M156" s="97">
        <v>0</v>
      </c>
      <c r="N156" s="97">
        <v>0</v>
      </c>
      <c r="O156" s="95">
        <f>'[1]Прод. прилож'!$C$52</f>
        <v>4206800</v>
      </c>
      <c r="P156" s="105">
        <f t="shared" si="29"/>
        <v>4672.1457130164372</v>
      </c>
      <c r="Q156" s="105">
        <v>9673</v>
      </c>
      <c r="R156" s="27" t="s">
        <v>72</v>
      </c>
    </row>
    <row r="157" spans="1:18" ht="21.95" customHeight="1">
      <c r="A157" s="87" t="s">
        <v>995</v>
      </c>
      <c r="B157" s="93" t="s">
        <v>162</v>
      </c>
      <c r="C157" s="94">
        <v>1958</v>
      </c>
      <c r="D157" s="87" t="s">
        <v>27</v>
      </c>
      <c r="E157" s="87" t="s">
        <v>26</v>
      </c>
      <c r="F157" s="85">
        <v>2</v>
      </c>
      <c r="G157" s="85">
        <v>2</v>
      </c>
      <c r="H157" s="97">
        <v>677.1</v>
      </c>
      <c r="I157" s="97">
        <v>0</v>
      </c>
      <c r="J157" s="97">
        <v>644.1</v>
      </c>
      <c r="K157" s="95">
        <f t="shared" si="28"/>
        <v>3761070</v>
      </c>
      <c r="L157" s="97">
        <v>0</v>
      </c>
      <c r="M157" s="97">
        <v>0</v>
      </c>
      <c r="N157" s="97">
        <v>0</v>
      </c>
      <c r="O157" s="95">
        <f>'[1]Прод. прилож'!$C$53</f>
        <v>3761070</v>
      </c>
      <c r="P157" s="105">
        <f t="shared" si="29"/>
        <v>5554.6743464776246</v>
      </c>
      <c r="Q157" s="105">
        <v>9673</v>
      </c>
      <c r="R157" s="27" t="s">
        <v>72</v>
      </c>
    </row>
    <row r="158" spans="1:18" ht="21.95" customHeight="1">
      <c r="A158" s="87" t="s">
        <v>996</v>
      </c>
      <c r="B158" s="93" t="s">
        <v>163</v>
      </c>
      <c r="C158" s="94">
        <v>1958</v>
      </c>
      <c r="D158" s="87" t="s">
        <v>27</v>
      </c>
      <c r="E158" s="87" t="s">
        <v>26</v>
      </c>
      <c r="F158" s="85">
        <v>2</v>
      </c>
      <c r="G158" s="85">
        <v>2</v>
      </c>
      <c r="H158" s="97">
        <v>692.5</v>
      </c>
      <c r="I158" s="97">
        <v>0</v>
      </c>
      <c r="J158" s="97">
        <v>659.3</v>
      </c>
      <c r="K158" s="95">
        <f t="shared" si="28"/>
        <v>2574400</v>
      </c>
      <c r="L158" s="97">
        <v>0</v>
      </c>
      <c r="M158" s="97">
        <v>0</v>
      </c>
      <c r="N158" s="97">
        <v>0</v>
      </c>
      <c r="O158" s="95">
        <v>2574400</v>
      </c>
      <c r="P158" s="105">
        <f t="shared" si="29"/>
        <v>3717.5451263537907</v>
      </c>
      <c r="Q158" s="105">
        <v>9673</v>
      </c>
      <c r="R158" s="27" t="s">
        <v>73</v>
      </c>
    </row>
    <row r="159" spans="1:18" ht="21.95" customHeight="1">
      <c r="A159" s="87" t="s">
        <v>997</v>
      </c>
      <c r="B159" s="93" t="s">
        <v>164</v>
      </c>
      <c r="C159" s="94">
        <v>1958</v>
      </c>
      <c r="D159" s="87" t="s">
        <v>27</v>
      </c>
      <c r="E159" s="87" t="s">
        <v>26</v>
      </c>
      <c r="F159" s="85">
        <v>2</v>
      </c>
      <c r="G159" s="85">
        <v>3</v>
      </c>
      <c r="H159" s="97">
        <v>909.5</v>
      </c>
      <c r="I159" s="97">
        <v>0</v>
      </c>
      <c r="J159" s="97">
        <v>862.6</v>
      </c>
      <c r="K159" s="95">
        <f t="shared" si="28"/>
        <v>3279300</v>
      </c>
      <c r="L159" s="97">
        <v>0</v>
      </c>
      <c r="M159" s="97">
        <v>0</v>
      </c>
      <c r="N159" s="97">
        <v>0</v>
      </c>
      <c r="O159" s="95">
        <v>3279300</v>
      </c>
      <c r="P159" s="105">
        <f t="shared" si="29"/>
        <v>3605.6074766355141</v>
      </c>
      <c r="Q159" s="105">
        <v>9673</v>
      </c>
      <c r="R159" s="27" t="s">
        <v>73</v>
      </c>
    </row>
    <row r="160" spans="1:18" ht="21.95" customHeight="1">
      <c r="A160" s="87" t="s">
        <v>998</v>
      </c>
      <c r="B160" s="93" t="s">
        <v>165</v>
      </c>
      <c r="C160" s="94">
        <v>1958</v>
      </c>
      <c r="D160" s="87" t="s">
        <v>27</v>
      </c>
      <c r="E160" s="87" t="s">
        <v>26</v>
      </c>
      <c r="F160" s="85">
        <v>2</v>
      </c>
      <c r="G160" s="85">
        <v>2</v>
      </c>
      <c r="H160" s="97">
        <v>576.5</v>
      </c>
      <c r="I160" s="97">
        <v>0</v>
      </c>
      <c r="J160" s="97">
        <v>541.5</v>
      </c>
      <c r="K160" s="95">
        <f t="shared" si="28"/>
        <v>2759900</v>
      </c>
      <c r="L160" s="97">
        <v>0</v>
      </c>
      <c r="M160" s="97">
        <v>0</v>
      </c>
      <c r="N160" s="97">
        <v>0</v>
      </c>
      <c r="O160" s="95">
        <v>2759900</v>
      </c>
      <c r="P160" s="105">
        <f t="shared" si="29"/>
        <v>4787.3373807458802</v>
      </c>
      <c r="Q160" s="105">
        <v>9673</v>
      </c>
      <c r="R160" s="27" t="s">
        <v>73</v>
      </c>
    </row>
    <row r="161" spans="1:21" ht="30" customHeight="1">
      <c r="A161" s="138" t="s">
        <v>1946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</row>
    <row r="162" spans="1:21" ht="36.950000000000003" customHeight="1">
      <c r="A162" s="126" t="s">
        <v>168</v>
      </c>
      <c r="B162" s="126"/>
      <c r="C162" s="88" t="s">
        <v>28</v>
      </c>
      <c r="D162" s="88" t="s">
        <v>28</v>
      </c>
      <c r="E162" s="88" t="s">
        <v>28</v>
      </c>
      <c r="F162" s="36" t="s">
        <v>28</v>
      </c>
      <c r="G162" s="36" t="s">
        <v>28</v>
      </c>
      <c r="H162" s="37">
        <f t="shared" ref="H162:N162" si="30">SUM(H163:H164)</f>
        <v>536.20000000000005</v>
      </c>
      <c r="I162" s="37">
        <f t="shared" si="30"/>
        <v>116.9</v>
      </c>
      <c r="J162" s="37">
        <f t="shared" si="30"/>
        <v>419.29999999999995</v>
      </c>
      <c r="K162" s="37">
        <f t="shared" si="30"/>
        <v>2954600</v>
      </c>
      <c r="L162" s="37">
        <f t="shared" si="30"/>
        <v>0</v>
      </c>
      <c r="M162" s="37">
        <f t="shared" si="30"/>
        <v>0</v>
      </c>
      <c r="N162" s="37">
        <f t="shared" si="30"/>
        <v>0</v>
      </c>
      <c r="O162" s="37">
        <f>SUM(O163:O164)</f>
        <v>2954600</v>
      </c>
      <c r="P162" s="38">
        <f>K162/H162</f>
        <v>5510.257366654233</v>
      </c>
      <c r="Q162" s="39" t="s">
        <v>28</v>
      </c>
      <c r="R162" s="40" t="s">
        <v>28</v>
      </c>
    </row>
    <row r="163" spans="1:21" s="44" customFormat="1" ht="21.95" customHeight="1">
      <c r="A163" s="94" t="s">
        <v>999</v>
      </c>
      <c r="B163" s="93" t="s">
        <v>166</v>
      </c>
      <c r="C163" s="94">
        <v>1961</v>
      </c>
      <c r="D163" s="94" t="s">
        <v>27</v>
      </c>
      <c r="E163" s="94" t="s">
        <v>26</v>
      </c>
      <c r="F163" s="94">
        <v>2</v>
      </c>
      <c r="G163" s="94">
        <v>1</v>
      </c>
      <c r="H163" s="50">
        <v>234.1</v>
      </c>
      <c r="I163" s="50">
        <v>92.5</v>
      </c>
      <c r="J163" s="50">
        <v>141.6</v>
      </c>
      <c r="K163" s="95">
        <f>SUM(L163:O163)</f>
        <v>1429600</v>
      </c>
      <c r="L163" s="51">
        <v>0</v>
      </c>
      <c r="M163" s="51">
        <v>0</v>
      </c>
      <c r="N163" s="51">
        <v>0</v>
      </c>
      <c r="O163" s="96">
        <v>1429600</v>
      </c>
      <c r="P163" s="105">
        <f>K163/H163</f>
        <v>6106.7919692439127</v>
      </c>
      <c r="Q163" s="105">
        <v>9673</v>
      </c>
      <c r="R163" s="91" t="s">
        <v>74</v>
      </c>
      <c r="S163" s="52"/>
      <c r="T163" s="52"/>
      <c r="U163" s="52"/>
    </row>
    <row r="164" spans="1:21" s="47" customFormat="1" ht="21.95" customHeight="1">
      <c r="A164" s="94" t="s">
        <v>1000</v>
      </c>
      <c r="B164" s="93" t="s">
        <v>167</v>
      </c>
      <c r="C164" s="94">
        <v>1960</v>
      </c>
      <c r="D164" s="94" t="s">
        <v>27</v>
      </c>
      <c r="E164" s="94" t="s">
        <v>26</v>
      </c>
      <c r="F164" s="90">
        <v>2</v>
      </c>
      <c r="G164" s="90">
        <v>1</v>
      </c>
      <c r="H164" s="97">
        <v>302.10000000000002</v>
      </c>
      <c r="I164" s="97">
        <v>24.4</v>
      </c>
      <c r="J164" s="97">
        <v>277.7</v>
      </c>
      <c r="K164" s="95">
        <f>SUM(L164:O164)</f>
        <v>1525000</v>
      </c>
      <c r="L164" s="97">
        <v>0</v>
      </c>
      <c r="M164" s="97">
        <v>0</v>
      </c>
      <c r="N164" s="97">
        <v>0</v>
      </c>
      <c r="O164" s="97">
        <v>1525000</v>
      </c>
      <c r="P164" s="105">
        <f>K164/H164</f>
        <v>5047.9973518702409</v>
      </c>
      <c r="Q164" s="105">
        <v>9673</v>
      </c>
      <c r="R164" s="30" t="s">
        <v>73</v>
      </c>
      <c r="S164" s="46"/>
      <c r="T164" s="46"/>
      <c r="U164" s="46"/>
    </row>
    <row r="165" spans="1:21" ht="27" customHeight="1">
      <c r="A165" s="138" t="s">
        <v>1947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</row>
    <row r="166" spans="1:21" ht="39.950000000000003" customHeight="1">
      <c r="A166" s="126" t="s">
        <v>1922</v>
      </c>
      <c r="B166" s="126"/>
      <c r="C166" s="113" t="s">
        <v>28</v>
      </c>
      <c r="D166" s="113" t="s">
        <v>28</v>
      </c>
      <c r="E166" s="113" t="s">
        <v>28</v>
      </c>
      <c r="F166" s="10" t="s">
        <v>28</v>
      </c>
      <c r="G166" s="10" t="s">
        <v>28</v>
      </c>
      <c r="H166" s="42">
        <f t="shared" ref="H166:N166" si="31">SUM(H167:H169)</f>
        <v>13603.400000000001</v>
      </c>
      <c r="I166" s="42">
        <f t="shared" si="31"/>
        <v>3377.7</v>
      </c>
      <c r="J166" s="42">
        <f t="shared" si="31"/>
        <v>10225.700000000001</v>
      </c>
      <c r="K166" s="42">
        <f t="shared" si="31"/>
        <v>15544149.800000001</v>
      </c>
      <c r="L166" s="42">
        <f t="shared" si="31"/>
        <v>0</v>
      </c>
      <c r="M166" s="42">
        <f t="shared" si="31"/>
        <v>0</v>
      </c>
      <c r="N166" s="42">
        <f t="shared" si="31"/>
        <v>0</v>
      </c>
      <c r="O166" s="42">
        <f>SUM(O167:O169)</f>
        <v>15544149.800000001</v>
      </c>
      <c r="P166" s="38">
        <f>K166/H166</f>
        <v>1142.6665245453341</v>
      </c>
      <c r="Q166" s="39" t="s">
        <v>28</v>
      </c>
      <c r="R166" s="41" t="s">
        <v>28</v>
      </c>
    </row>
    <row r="167" spans="1:21" ht="21.95" customHeight="1">
      <c r="A167" s="94" t="s">
        <v>1001</v>
      </c>
      <c r="B167" s="93" t="s">
        <v>1923</v>
      </c>
      <c r="C167" s="94">
        <v>1976</v>
      </c>
      <c r="D167" s="94" t="s">
        <v>27</v>
      </c>
      <c r="E167" s="94" t="s">
        <v>1809</v>
      </c>
      <c r="F167" s="90">
        <v>5</v>
      </c>
      <c r="G167" s="90">
        <v>6</v>
      </c>
      <c r="H167" s="53">
        <v>4611.1000000000004</v>
      </c>
      <c r="I167" s="53">
        <v>1654.1</v>
      </c>
      <c r="J167" s="53">
        <v>2957</v>
      </c>
      <c r="K167" s="53">
        <f>SUM(L167:O167)</f>
        <v>5253506</v>
      </c>
      <c r="L167" s="53">
        <v>0</v>
      </c>
      <c r="M167" s="53">
        <v>0</v>
      </c>
      <c r="N167" s="53">
        <v>0</v>
      </c>
      <c r="O167" s="53">
        <v>5253506</v>
      </c>
      <c r="P167" s="105">
        <f>K167/H167</f>
        <v>1139.3172995597579</v>
      </c>
      <c r="Q167" s="105">
        <v>9673</v>
      </c>
      <c r="R167" s="91" t="s">
        <v>74</v>
      </c>
      <c r="S167" s="1"/>
      <c r="T167" s="1"/>
      <c r="U167" s="1"/>
    </row>
    <row r="168" spans="1:21" ht="21.95" customHeight="1">
      <c r="A168" s="94" t="s">
        <v>1952</v>
      </c>
      <c r="B168" s="93" t="s">
        <v>1924</v>
      </c>
      <c r="C168" s="94">
        <v>1976</v>
      </c>
      <c r="D168" s="94" t="s">
        <v>27</v>
      </c>
      <c r="E168" s="94" t="s">
        <v>1809</v>
      </c>
      <c r="F168" s="90">
        <v>5</v>
      </c>
      <c r="G168" s="90">
        <v>6</v>
      </c>
      <c r="H168" s="53">
        <v>4437</v>
      </c>
      <c r="I168" s="53">
        <v>0</v>
      </c>
      <c r="J168" s="53">
        <v>4437</v>
      </c>
      <c r="K168" s="53">
        <f>SUM(L168:O168)</f>
        <v>4742257.8</v>
      </c>
      <c r="L168" s="53">
        <v>0</v>
      </c>
      <c r="M168" s="53">
        <v>0</v>
      </c>
      <c r="N168" s="53">
        <v>0</v>
      </c>
      <c r="O168" s="53">
        <v>4742257.8</v>
      </c>
      <c r="P168" s="105">
        <f>K168/H168</f>
        <v>1068.7982420554429</v>
      </c>
      <c r="Q168" s="105">
        <v>9673</v>
      </c>
      <c r="R168" s="91" t="s">
        <v>74</v>
      </c>
      <c r="S168" s="1"/>
      <c r="T168" s="1"/>
      <c r="U168" s="1"/>
    </row>
    <row r="169" spans="1:21" ht="21.95" customHeight="1">
      <c r="A169" s="94" t="s">
        <v>1002</v>
      </c>
      <c r="B169" s="93" t="s">
        <v>1925</v>
      </c>
      <c r="C169" s="94">
        <v>1993</v>
      </c>
      <c r="D169" s="94" t="s">
        <v>27</v>
      </c>
      <c r="E169" s="94" t="s">
        <v>1809</v>
      </c>
      <c r="F169" s="90">
        <v>5</v>
      </c>
      <c r="G169" s="90">
        <v>6</v>
      </c>
      <c r="H169" s="53">
        <v>4555.3</v>
      </c>
      <c r="I169" s="53">
        <v>1723.6</v>
      </c>
      <c r="J169" s="53">
        <v>2831.7</v>
      </c>
      <c r="K169" s="53">
        <f>SUM(L169:O169)</f>
        <v>5548386</v>
      </c>
      <c r="L169" s="53">
        <v>0</v>
      </c>
      <c r="M169" s="53">
        <v>0</v>
      </c>
      <c r="N169" s="53">
        <v>0</v>
      </c>
      <c r="O169" s="53">
        <v>5548386</v>
      </c>
      <c r="P169" s="105">
        <f>K169/H169</f>
        <v>1218.0067174500032</v>
      </c>
      <c r="Q169" s="105">
        <v>9673</v>
      </c>
      <c r="R169" s="91" t="s">
        <v>74</v>
      </c>
      <c r="S169" s="1"/>
      <c r="T169" s="1"/>
      <c r="U169" s="1"/>
    </row>
    <row r="170" spans="1:21" ht="30" customHeight="1">
      <c r="A170" s="181" t="s">
        <v>1948</v>
      </c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3"/>
    </row>
    <row r="171" spans="1:21" ht="39.950000000000003" customHeight="1">
      <c r="A171" s="126" t="s">
        <v>2005</v>
      </c>
      <c r="B171" s="126"/>
      <c r="C171" s="88" t="s">
        <v>28</v>
      </c>
      <c r="D171" s="88" t="s">
        <v>28</v>
      </c>
      <c r="E171" s="88" t="s">
        <v>28</v>
      </c>
      <c r="F171" s="36" t="s">
        <v>28</v>
      </c>
      <c r="G171" s="36" t="s">
        <v>28</v>
      </c>
      <c r="H171" s="37">
        <f t="shared" ref="H171:N171" si="32">SUM(H172:H173)</f>
        <v>430.2</v>
      </c>
      <c r="I171" s="37">
        <f t="shared" si="32"/>
        <v>0</v>
      </c>
      <c r="J171" s="37">
        <f t="shared" si="32"/>
        <v>387.8</v>
      </c>
      <c r="K171" s="37">
        <f t="shared" si="32"/>
        <v>673220</v>
      </c>
      <c r="L171" s="37">
        <f t="shared" si="32"/>
        <v>0</v>
      </c>
      <c r="M171" s="37">
        <f t="shared" si="32"/>
        <v>0</v>
      </c>
      <c r="N171" s="37">
        <f t="shared" si="32"/>
        <v>0</v>
      </c>
      <c r="O171" s="37">
        <f>SUM(O172:O173)</f>
        <v>673220</v>
      </c>
      <c r="P171" s="38">
        <f>K171/H171</f>
        <v>1564.9000464900048</v>
      </c>
      <c r="Q171" s="39" t="s">
        <v>28</v>
      </c>
      <c r="R171" s="40" t="s">
        <v>28</v>
      </c>
    </row>
    <row r="172" spans="1:21" s="44" customFormat="1" ht="21.95" customHeight="1">
      <c r="A172" s="128" t="s">
        <v>1003</v>
      </c>
      <c r="B172" s="184" t="s">
        <v>1921</v>
      </c>
      <c r="C172" s="128">
        <v>1966</v>
      </c>
      <c r="D172" s="128" t="s">
        <v>27</v>
      </c>
      <c r="E172" s="128" t="s">
        <v>26</v>
      </c>
      <c r="F172" s="128">
        <v>2</v>
      </c>
      <c r="G172" s="128">
        <v>2</v>
      </c>
      <c r="H172" s="163">
        <v>430.2</v>
      </c>
      <c r="I172" s="165">
        <v>0</v>
      </c>
      <c r="J172" s="163">
        <v>387.8</v>
      </c>
      <c r="K172" s="95">
        <f>SUM(L172:O172)</f>
        <v>200000</v>
      </c>
      <c r="L172" s="51">
        <v>0</v>
      </c>
      <c r="M172" s="51">
        <v>0</v>
      </c>
      <c r="N172" s="51">
        <v>0</v>
      </c>
      <c r="O172" s="96">
        <v>200000</v>
      </c>
      <c r="P172" s="105">
        <f>K172/H172</f>
        <v>464.90004649000468</v>
      </c>
      <c r="Q172" s="105">
        <v>9673</v>
      </c>
      <c r="R172" s="91" t="s">
        <v>73</v>
      </c>
      <c r="S172" s="52"/>
      <c r="T172" s="52"/>
      <c r="U172" s="52"/>
    </row>
    <row r="173" spans="1:21" s="6" customFormat="1" ht="21.95" customHeight="1">
      <c r="A173" s="129"/>
      <c r="B173" s="185"/>
      <c r="C173" s="129"/>
      <c r="D173" s="129"/>
      <c r="E173" s="129"/>
      <c r="F173" s="129"/>
      <c r="G173" s="129"/>
      <c r="H173" s="164"/>
      <c r="I173" s="166"/>
      <c r="J173" s="164"/>
      <c r="K173" s="95">
        <f>SUM(L173:O173)</f>
        <v>473220</v>
      </c>
      <c r="L173" s="51">
        <v>0</v>
      </c>
      <c r="M173" s="51">
        <v>0</v>
      </c>
      <c r="N173" s="51">
        <v>0</v>
      </c>
      <c r="O173" s="96">
        <v>473220</v>
      </c>
      <c r="P173" s="105">
        <f>K173/H172</f>
        <v>1100</v>
      </c>
      <c r="Q173" s="105">
        <v>9673</v>
      </c>
      <c r="R173" s="91" t="s">
        <v>74</v>
      </c>
      <c r="S173" s="33"/>
      <c r="T173" s="33"/>
      <c r="U173" s="33"/>
    </row>
    <row r="174" spans="1:21" ht="30" customHeight="1">
      <c r="A174" s="138" t="s">
        <v>1826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</row>
    <row r="175" spans="1:21" ht="42" customHeight="1">
      <c r="A175" s="126" t="s">
        <v>1810</v>
      </c>
      <c r="B175" s="126"/>
      <c r="C175" s="113" t="s">
        <v>28</v>
      </c>
      <c r="D175" s="113" t="s">
        <v>28</v>
      </c>
      <c r="E175" s="113" t="s">
        <v>28</v>
      </c>
      <c r="F175" s="10" t="s">
        <v>28</v>
      </c>
      <c r="G175" s="10" t="s">
        <v>28</v>
      </c>
      <c r="H175" s="42">
        <f t="shared" ref="H175:N175" si="33">SUM(H176)</f>
        <v>763.5</v>
      </c>
      <c r="I175" s="42">
        <f t="shared" si="33"/>
        <v>0</v>
      </c>
      <c r="J175" s="42">
        <f t="shared" si="33"/>
        <v>722.5</v>
      </c>
      <c r="K175" s="42">
        <f t="shared" si="33"/>
        <v>3016441.63</v>
      </c>
      <c r="L175" s="42">
        <f t="shared" si="33"/>
        <v>0</v>
      </c>
      <c r="M175" s="42">
        <f t="shared" si="33"/>
        <v>0</v>
      </c>
      <c r="N175" s="42">
        <f t="shared" si="33"/>
        <v>0</v>
      </c>
      <c r="O175" s="42">
        <f>SUM(O176)</f>
        <v>3016441.63</v>
      </c>
      <c r="P175" s="38">
        <f>K175/H175</f>
        <v>3950.8076358873609</v>
      </c>
      <c r="Q175" s="39" t="s">
        <v>28</v>
      </c>
      <c r="R175" s="41" t="s">
        <v>28</v>
      </c>
    </row>
    <row r="176" spans="1:21" ht="23.1" customHeight="1">
      <c r="A176" s="94" t="s">
        <v>1004</v>
      </c>
      <c r="B176" s="93" t="s">
        <v>1808</v>
      </c>
      <c r="C176" s="94">
        <v>1973</v>
      </c>
      <c r="D176" s="94" t="s">
        <v>27</v>
      </c>
      <c r="E176" s="94" t="s">
        <v>1809</v>
      </c>
      <c r="F176" s="90">
        <v>2</v>
      </c>
      <c r="G176" s="90">
        <v>2</v>
      </c>
      <c r="H176" s="53">
        <v>763.5</v>
      </c>
      <c r="I176" s="53">
        <v>0</v>
      </c>
      <c r="J176" s="53">
        <v>722.5</v>
      </c>
      <c r="K176" s="53">
        <f>SUM(L176:O176)</f>
        <v>3016441.63</v>
      </c>
      <c r="L176" s="53">
        <v>0</v>
      </c>
      <c r="M176" s="53">
        <v>0</v>
      </c>
      <c r="N176" s="53">
        <v>0</v>
      </c>
      <c r="O176" s="53">
        <f>'[1]Прод. прилож'!$C$55</f>
        <v>3016441.63</v>
      </c>
      <c r="P176" s="105">
        <f>K176/H176</f>
        <v>3950.8076358873609</v>
      </c>
      <c r="Q176" s="105">
        <v>9673</v>
      </c>
      <c r="R176" s="91" t="s">
        <v>72</v>
      </c>
      <c r="S176" s="1"/>
      <c r="T176" s="1"/>
      <c r="U176" s="1"/>
    </row>
    <row r="177" spans="1:21" ht="30" customHeight="1">
      <c r="A177" s="138" t="s">
        <v>1827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</row>
    <row r="178" spans="1:21" ht="39.950000000000003" customHeight="1">
      <c r="A178" s="126" t="s">
        <v>169</v>
      </c>
      <c r="B178" s="126"/>
      <c r="C178" s="88" t="s">
        <v>28</v>
      </c>
      <c r="D178" s="88" t="s">
        <v>28</v>
      </c>
      <c r="E178" s="88" t="s">
        <v>28</v>
      </c>
      <c r="F178" s="36" t="s">
        <v>28</v>
      </c>
      <c r="G178" s="36" t="s">
        <v>28</v>
      </c>
      <c r="H178" s="37">
        <f t="shared" ref="H178:N178" si="34">SUM(H179:H184)</f>
        <v>3091.9999999999995</v>
      </c>
      <c r="I178" s="37">
        <f t="shared" si="34"/>
        <v>0</v>
      </c>
      <c r="J178" s="37">
        <f t="shared" si="34"/>
        <v>3024.7000000000003</v>
      </c>
      <c r="K178" s="37">
        <f t="shared" si="34"/>
        <v>14288775</v>
      </c>
      <c r="L178" s="37">
        <f t="shared" si="34"/>
        <v>0</v>
      </c>
      <c r="M178" s="37">
        <f t="shared" si="34"/>
        <v>0</v>
      </c>
      <c r="N178" s="37">
        <f t="shared" si="34"/>
        <v>0</v>
      </c>
      <c r="O178" s="37">
        <f>SUM(O179:O184)</f>
        <v>14288775</v>
      </c>
      <c r="P178" s="38">
        <f>K178/H178</f>
        <v>4621.2079560155244</v>
      </c>
      <c r="Q178" s="39" t="s">
        <v>28</v>
      </c>
      <c r="R178" s="40" t="s">
        <v>28</v>
      </c>
    </row>
    <row r="179" spans="1:21" ht="21.95" customHeight="1">
      <c r="A179" s="94" t="s">
        <v>1005</v>
      </c>
      <c r="B179" s="93" t="s">
        <v>1716</v>
      </c>
      <c r="C179" s="87">
        <v>1991</v>
      </c>
      <c r="D179" s="87" t="s">
        <v>27</v>
      </c>
      <c r="E179" s="87" t="s">
        <v>26</v>
      </c>
      <c r="F179" s="85">
        <v>2</v>
      </c>
      <c r="G179" s="85">
        <v>2</v>
      </c>
      <c r="H179" s="97">
        <v>748.7</v>
      </c>
      <c r="I179" s="97">
        <v>0</v>
      </c>
      <c r="J179" s="97">
        <v>748.7</v>
      </c>
      <c r="K179" s="97">
        <f t="shared" ref="K179:K184" si="35">SUM(L179:O179)</f>
        <v>3578000</v>
      </c>
      <c r="L179" s="97">
        <v>0</v>
      </c>
      <c r="M179" s="97">
        <v>0</v>
      </c>
      <c r="N179" s="97">
        <v>0</v>
      </c>
      <c r="O179" s="97">
        <f>'[1]Прод. прилож'!$C$57</f>
        <v>3578000</v>
      </c>
      <c r="P179" s="105">
        <f>K179/H179</f>
        <v>4778.9501803125413</v>
      </c>
      <c r="Q179" s="105">
        <v>9673</v>
      </c>
      <c r="R179" s="30" t="s">
        <v>72</v>
      </c>
      <c r="S179" s="1"/>
      <c r="T179" s="1"/>
      <c r="U179" s="1"/>
    </row>
    <row r="180" spans="1:21" s="44" customFormat="1" ht="21.95" customHeight="1">
      <c r="A180" s="94" t="s">
        <v>1006</v>
      </c>
      <c r="B180" s="108" t="s">
        <v>170</v>
      </c>
      <c r="C180" s="94">
        <v>1988</v>
      </c>
      <c r="D180" s="87" t="s">
        <v>27</v>
      </c>
      <c r="E180" s="87" t="s">
        <v>26</v>
      </c>
      <c r="F180" s="90">
        <v>3</v>
      </c>
      <c r="G180" s="85">
        <v>3</v>
      </c>
      <c r="H180" s="54">
        <v>1233</v>
      </c>
      <c r="I180" s="98">
        <v>0</v>
      </c>
      <c r="J180" s="54">
        <v>1233</v>
      </c>
      <c r="K180" s="95">
        <f t="shared" si="35"/>
        <v>3162170</v>
      </c>
      <c r="L180" s="105">
        <v>0</v>
      </c>
      <c r="M180" s="105">
        <v>0</v>
      </c>
      <c r="N180" s="105">
        <v>0</v>
      </c>
      <c r="O180" s="84">
        <v>3162170</v>
      </c>
      <c r="P180" s="105">
        <f t="shared" ref="P180:P184" si="36">K180/H180</f>
        <v>2564.6147607461476</v>
      </c>
      <c r="Q180" s="105">
        <v>9673</v>
      </c>
      <c r="R180" s="27" t="s">
        <v>74</v>
      </c>
      <c r="S180" s="55"/>
      <c r="T180" s="55"/>
      <c r="U180" s="52"/>
    </row>
    <row r="181" spans="1:21" s="44" customFormat="1" ht="21.95" customHeight="1">
      <c r="A181" s="94" t="s">
        <v>1007</v>
      </c>
      <c r="B181" s="108" t="s">
        <v>171</v>
      </c>
      <c r="C181" s="94">
        <v>1960</v>
      </c>
      <c r="D181" s="87" t="s">
        <v>27</v>
      </c>
      <c r="E181" s="87" t="s">
        <v>26</v>
      </c>
      <c r="F181" s="90">
        <v>2</v>
      </c>
      <c r="G181" s="85">
        <v>2</v>
      </c>
      <c r="H181" s="56">
        <v>269</v>
      </c>
      <c r="I181" s="57">
        <v>0</v>
      </c>
      <c r="J181" s="56">
        <v>256.60000000000002</v>
      </c>
      <c r="K181" s="95">
        <f t="shared" si="35"/>
        <v>1525000</v>
      </c>
      <c r="L181" s="56">
        <v>0</v>
      </c>
      <c r="M181" s="56">
        <v>0</v>
      </c>
      <c r="N181" s="56">
        <v>0</v>
      </c>
      <c r="O181" s="84">
        <v>1525000</v>
      </c>
      <c r="P181" s="105">
        <f t="shared" si="36"/>
        <v>5669.144981412639</v>
      </c>
      <c r="Q181" s="105">
        <v>9673</v>
      </c>
      <c r="R181" s="27" t="s">
        <v>74</v>
      </c>
      <c r="S181" s="52"/>
      <c r="T181" s="52"/>
      <c r="U181" s="55"/>
    </row>
    <row r="182" spans="1:21" s="44" customFormat="1" ht="21.95" customHeight="1">
      <c r="A182" s="94" t="s">
        <v>1008</v>
      </c>
      <c r="B182" s="108" t="s">
        <v>172</v>
      </c>
      <c r="C182" s="87">
        <v>1959</v>
      </c>
      <c r="D182" s="87" t="s">
        <v>27</v>
      </c>
      <c r="E182" s="87" t="s">
        <v>26</v>
      </c>
      <c r="F182" s="90">
        <v>2</v>
      </c>
      <c r="G182" s="85">
        <v>1</v>
      </c>
      <c r="H182" s="56">
        <v>90.6</v>
      </c>
      <c r="I182" s="56">
        <v>0</v>
      </c>
      <c r="J182" s="56">
        <v>82.9</v>
      </c>
      <c r="K182" s="95">
        <f t="shared" si="35"/>
        <v>877340</v>
      </c>
      <c r="L182" s="58">
        <v>0</v>
      </c>
      <c r="M182" s="58">
        <v>0</v>
      </c>
      <c r="N182" s="58">
        <v>0</v>
      </c>
      <c r="O182" s="110">
        <v>877340</v>
      </c>
      <c r="P182" s="105">
        <f t="shared" si="36"/>
        <v>9683.6644591611494</v>
      </c>
      <c r="Q182" s="105">
        <v>9673</v>
      </c>
      <c r="R182" s="27" t="s">
        <v>73</v>
      </c>
      <c r="S182" s="52"/>
      <c r="T182" s="52"/>
      <c r="U182" s="52"/>
    </row>
    <row r="183" spans="1:21" s="44" customFormat="1" ht="21.95" customHeight="1">
      <c r="A183" s="94" t="s">
        <v>1009</v>
      </c>
      <c r="B183" s="108" t="s">
        <v>173</v>
      </c>
      <c r="C183" s="94">
        <v>1950</v>
      </c>
      <c r="D183" s="87" t="s">
        <v>27</v>
      </c>
      <c r="E183" s="87" t="s">
        <v>26</v>
      </c>
      <c r="F183" s="90">
        <v>2</v>
      </c>
      <c r="G183" s="85">
        <v>2</v>
      </c>
      <c r="H183" s="56">
        <v>380</v>
      </c>
      <c r="I183" s="56">
        <v>0</v>
      </c>
      <c r="J183" s="56">
        <v>350.6</v>
      </c>
      <c r="K183" s="95">
        <f t="shared" si="35"/>
        <v>3097625</v>
      </c>
      <c r="L183" s="56">
        <v>0</v>
      </c>
      <c r="M183" s="56">
        <v>0</v>
      </c>
      <c r="N183" s="56">
        <v>0</v>
      </c>
      <c r="O183" s="110">
        <v>3097625</v>
      </c>
      <c r="P183" s="105">
        <f t="shared" si="36"/>
        <v>8151.644736842105</v>
      </c>
      <c r="Q183" s="105">
        <v>9673</v>
      </c>
      <c r="R183" s="30" t="s">
        <v>72</v>
      </c>
      <c r="S183" s="52"/>
      <c r="T183" s="52"/>
      <c r="U183" s="52"/>
    </row>
    <row r="184" spans="1:21" s="52" customFormat="1" ht="21.95" customHeight="1">
      <c r="A184" s="94" t="s">
        <v>1010</v>
      </c>
      <c r="B184" s="108" t="s">
        <v>174</v>
      </c>
      <c r="C184" s="87">
        <v>1959</v>
      </c>
      <c r="D184" s="87" t="s">
        <v>27</v>
      </c>
      <c r="E184" s="87" t="s">
        <v>26</v>
      </c>
      <c r="F184" s="87">
        <v>2</v>
      </c>
      <c r="G184" s="87">
        <v>1</v>
      </c>
      <c r="H184" s="56">
        <v>370.7</v>
      </c>
      <c r="I184" s="56">
        <v>0</v>
      </c>
      <c r="J184" s="56">
        <v>352.9</v>
      </c>
      <c r="K184" s="95">
        <f t="shared" si="35"/>
        <v>2048640</v>
      </c>
      <c r="L184" s="58">
        <v>0</v>
      </c>
      <c r="M184" s="58">
        <v>0</v>
      </c>
      <c r="N184" s="58">
        <v>0</v>
      </c>
      <c r="O184" s="110">
        <v>2048640</v>
      </c>
      <c r="P184" s="105">
        <f t="shared" si="36"/>
        <v>5526.4094955489618</v>
      </c>
      <c r="Q184" s="105">
        <v>9673</v>
      </c>
      <c r="R184" s="27" t="s">
        <v>73</v>
      </c>
    </row>
    <row r="185" spans="1:21" ht="30" customHeight="1">
      <c r="A185" s="138" t="s">
        <v>1828</v>
      </c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</row>
    <row r="186" spans="1:21" ht="39.950000000000003" customHeight="1">
      <c r="A186" s="126" t="s">
        <v>177</v>
      </c>
      <c r="B186" s="126"/>
      <c r="C186" s="88" t="s">
        <v>28</v>
      </c>
      <c r="D186" s="88" t="s">
        <v>28</v>
      </c>
      <c r="E186" s="88" t="s">
        <v>28</v>
      </c>
      <c r="F186" s="36" t="s">
        <v>28</v>
      </c>
      <c r="G186" s="36" t="s">
        <v>28</v>
      </c>
      <c r="H186" s="37">
        <f t="shared" ref="H186:N186" si="37">SUM(H187:H188)</f>
        <v>885.6</v>
      </c>
      <c r="I186" s="37">
        <f t="shared" si="37"/>
        <v>0</v>
      </c>
      <c r="J186" s="37">
        <f t="shared" si="37"/>
        <v>652.79999999999995</v>
      </c>
      <c r="K186" s="37">
        <f t="shared" si="37"/>
        <v>4217398.5</v>
      </c>
      <c r="L186" s="37">
        <f t="shared" si="37"/>
        <v>0</v>
      </c>
      <c r="M186" s="37">
        <f t="shared" si="37"/>
        <v>0</v>
      </c>
      <c r="N186" s="37">
        <f t="shared" si="37"/>
        <v>0</v>
      </c>
      <c r="O186" s="37">
        <f>SUM(O187:O188)</f>
        <v>4217398.5</v>
      </c>
      <c r="P186" s="38">
        <f>K186/H186</f>
        <v>4762.1934281842814</v>
      </c>
      <c r="Q186" s="39" t="s">
        <v>28</v>
      </c>
      <c r="R186" s="40" t="s">
        <v>28</v>
      </c>
    </row>
    <row r="187" spans="1:21" s="52" customFormat="1" ht="20.100000000000001" customHeight="1">
      <c r="A187" s="94" t="s">
        <v>1011</v>
      </c>
      <c r="B187" s="93" t="s">
        <v>175</v>
      </c>
      <c r="C187" s="94">
        <v>1960</v>
      </c>
      <c r="D187" s="94" t="s">
        <v>27</v>
      </c>
      <c r="E187" s="94" t="s">
        <v>26</v>
      </c>
      <c r="F187" s="90">
        <v>2</v>
      </c>
      <c r="G187" s="90">
        <v>1</v>
      </c>
      <c r="H187" s="56">
        <v>312</v>
      </c>
      <c r="I187" s="56">
        <v>0</v>
      </c>
      <c r="J187" s="56">
        <v>278</v>
      </c>
      <c r="K187" s="95">
        <f>SUM(L187:O187)</f>
        <v>2215398.5</v>
      </c>
      <c r="L187" s="56">
        <v>0</v>
      </c>
      <c r="M187" s="56">
        <v>0</v>
      </c>
      <c r="N187" s="56">
        <v>0</v>
      </c>
      <c r="O187" s="105">
        <v>2215398.5</v>
      </c>
      <c r="P187" s="105">
        <f>K187/H187</f>
        <v>7100.6362179487178</v>
      </c>
      <c r="Q187" s="105">
        <v>9673</v>
      </c>
      <c r="R187" s="30" t="s">
        <v>73</v>
      </c>
    </row>
    <row r="188" spans="1:21" s="44" customFormat="1" ht="20.100000000000001" customHeight="1">
      <c r="A188" s="94" t="s">
        <v>1012</v>
      </c>
      <c r="B188" s="59" t="s">
        <v>176</v>
      </c>
      <c r="C188" s="94">
        <v>1983</v>
      </c>
      <c r="D188" s="87" t="s">
        <v>27</v>
      </c>
      <c r="E188" s="94" t="s">
        <v>26</v>
      </c>
      <c r="F188" s="90">
        <v>2</v>
      </c>
      <c r="G188" s="85">
        <v>1</v>
      </c>
      <c r="H188" s="56">
        <v>573.6</v>
      </c>
      <c r="I188" s="57">
        <v>0</v>
      </c>
      <c r="J188" s="56">
        <v>374.8</v>
      </c>
      <c r="K188" s="95">
        <f>SUM(L188:O188)</f>
        <v>2002000</v>
      </c>
      <c r="L188" s="56">
        <v>0</v>
      </c>
      <c r="M188" s="56">
        <v>0</v>
      </c>
      <c r="N188" s="56">
        <v>0</v>
      </c>
      <c r="O188" s="95">
        <v>2002000</v>
      </c>
      <c r="P188" s="105">
        <f>K188/H188</f>
        <v>3490.2370990237096</v>
      </c>
      <c r="Q188" s="105">
        <v>9673</v>
      </c>
      <c r="R188" s="27" t="s">
        <v>74</v>
      </c>
      <c r="S188" s="55"/>
      <c r="T188" s="55"/>
      <c r="U188" s="52"/>
    </row>
    <row r="189" spans="1:21" ht="30" customHeight="1">
      <c r="A189" s="138" t="s">
        <v>1829</v>
      </c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</row>
    <row r="190" spans="1:21" ht="39.950000000000003" customHeight="1">
      <c r="A190" s="126" t="s">
        <v>1815</v>
      </c>
      <c r="B190" s="126"/>
      <c r="C190" s="88" t="s">
        <v>28</v>
      </c>
      <c r="D190" s="88" t="s">
        <v>28</v>
      </c>
      <c r="E190" s="88" t="s">
        <v>28</v>
      </c>
      <c r="F190" s="36" t="s">
        <v>28</v>
      </c>
      <c r="G190" s="36" t="s">
        <v>28</v>
      </c>
      <c r="H190" s="37">
        <f t="shared" ref="H190:N190" si="38">SUM(H191)</f>
        <v>985.9</v>
      </c>
      <c r="I190" s="37">
        <f t="shared" si="38"/>
        <v>189.9</v>
      </c>
      <c r="J190" s="37">
        <f t="shared" si="38"/>
        <v>796</v>
      </c>
      <c r="K190" s="37">
        <f t="shared" si="38"/>
        <v>9897472.5</v>
      </c>
      <c r="L190" s="37">
        <f t="shared" si="38"/>
        <v>0</v>
      </c>
      <c r="M190" s="37">
        <f t="shared" si="38"/>
        <v>0</v>
      </c>
      <c r="N190" s="37">
        <f t="shared" si="38"/>
        <v>0</v>
      </c>
      <c r="O190" s="37">
        <f>SUM(O191)</f>
        <v>9897472.5</v>
      </c>
      <c r="P190" s="38">
        <f>K190/H190</f>
        <v>10039.022720357034</v>
      </c>
      <c r="Q190" s="39" t="s">
        <v>28</v>
      </c>
      <c r="R190" s="40" t="s">
        <v>28</v>
      </c>
    </row>
    <row r="191" spans="1:21" s="52" customFormat="1" ht="21.95" customHeight="1">
      <c r="A191" s="94" t="s">
        <v>1013</v>
      </c>
      <c r="B191" s="93" t="s">
        <v>1756</v>
      </c>
      <c r="C191" s="94">
        <v>1980</v>
      </c>
      <c r="D191" s="94" t="s">
        <v>27</v>
      </c>
      <c r="E191" s="94" t="s">
        <v>26</v>
      </c>
      <c r="F191" s="90">
        <v>2</v>
      </c>
      <c r="G191" s="90">
        <v>3</v>
      </c>
      <c r="H191" s="56">
        <v>985.9</v>
      </c>
      <c r="I191" s="56">
        <v>189.9</v>
      </c>
      <c r="J191" s="56">
        <v>796</v>
      </c>
      <c r="K191" s="95">
        <f>SUM(L191:O191)</f>
        <v>9897472.5</v>
      </c>
      <c r="L191" s="56">
        <v>0</v>
      </c>
      <c r="M191" s="56">
        <v>0</v>
      </c>
      <c r="N191" s="56">
        <v>0</v>
      </c>
      <c r="O191" s="105">
        <v>9897472.5</v>
      </c>
      <c r="P191" s="105">
        <f>K191/H191</f>
        <v>10039.022720357034</v>
      </c>
      <c r="Q191" s="105">
        <v>9673</v>
      </c>
      <c r="R191" s="30" t="s">
        <v>74</v>
      </c>
    </row>
    <row r="192" spans="1:21" ht="30" customHeight="1">
      <c r="A192" s="138" t="s">
        <v>1830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</row>
    <row r="193" spans="1:21" ht="39.950000000000003" customHeight="1">
      <c r="A193" s="126" t="s">
        <v>182</v>
      </c>
      <c r="B193" s="126"/>
      <c r="C193" s="88" t="s">
        <v>28</v>
      </c>
      <c r="D193" s="88" t="s">
        <v>28</v>
      </c>
      <c r="E193" s="88" t="s">
        <v>28</v>
      </c>
      <c r="F193" s="36" t="s">
        <v>28</v>
      </c>
      <c r="G193" s="36" t="s">
        <v>28</v>
      </c>
      <c r="H193" s="37">
        <f t="shared" ref="H193:N193" si="39">SUM(H194:H196)</f>
        <v>7744.5</v>
      </c>
      <c r="I193" s="37">
        <f t="shared" si="39"/>
        <v>0</v>
      </c>
      <c r="J193" s="37">
        <f t="shared" si="39"/>
        <v>4651.2</v>
      </c>
      <c r="K193" s="37">
        <f t="shared" si="39"/>
        <v>11237678</v>
      </c>
      <c r="L193" s="37">
        <f t="shared" si="39"/>
        <v>0</v>
      </c>
      <c r="M193" s="37">
        <f t="shared" si="39"/>
        <v>0</v>
      </c>
      <c r="N193" s="37">
        <f t="shared" si="39"/>
        <v>0</v>
      </c>
      <c r="O193" s="37">
        <f>SUM(O194:O196)</f>
        <v>11237678</v>
      </c>
      <c r="P193" s="38">
        <f>K193/H193</f>
        <v>1451.0527471108528</v>
      </c>
      <c r="Q193" s="39" t="s">
        <v>28</v>
      </c>
      <c r="R193" s="40" t="s">
        <v>28</v>
      </c>
    </row>
    <row r="194" spans="1:21" s="6" customFormat="1" ht="21.95" customHeight="1">
      <c r="A194" s="87" t="s">
        <v>1014</v>
      </c>
      <c r="B194" s="93" t="s">
        <v>1926</v>
      </c>
      <c r="C194" s="94">
        <v>1989</v>
      </c>
      <c r="D194" s="87" t="s">
        <v>27</v>
      </c>
      <c r="E194" s="87" t="s">
        <v>29</v>
      </c>
      <c r="F194" s="90">
        <v>5</v>
      </c>
      <c r="G194" s="85">
        <v>4</v>
      </c>
      <c r="H194" s="105">
        <v>7044.3</v>
      </c>
      <c r="I194" s="97">
        <v>0</v>
      </c>
      <c r="J194" s="105">
        <v>4255.8999999999996</v>
      </c>
      <c r="K194" s="95">
        <f>SUM(L194:O194)</f>
        <v>5913300</v>
      </c>
      <c r="L194" s="56">
        <v>0</v>
      </c>
      <c r="M194" s="56">
        <v>0</v>
      </c>
      <c r="N194" s="56">
        <v>0</v>
      </c>
      <c r="O194" s="95">
        <v>5913300</v>
      </c>
      <c r="P194" s="105">
        <f>K194/H194</f>
        <v>839.44465738256463</v>
      </c>
      <c r="Q194" s="105">
        <v>9673</v>
      </c>
      <c r="R194" s="27" t="s">
        <v>73</v>
      </c>
      <c r="S194" s="60"/>
      <c r="T194" s="60"/>
      <c r="U194" s="33"/>
    </row>
    <row r="195" spans="1:21" ht="21.95" customHeight="1">
      <c r="A195" s="145" t="s">
        <v>1015</v>
      </c>
      <c r="B195" s="146" t="s">
        <v>180</v>
      </c>
      <c r="C195" s="127">
        <v>1960</v>
      </c>
      <c r="D195" s="145" t="s">
        <v>27</v>
      </c>
      <c r="E195" s="145" t="s">
        <v>269</v>
      </c>
      <c r="F195" s="142">
        <v>2</v>
      </c>
      <c r="G195" s="136">
        <v>2</v>
      </c>
      <c r="H195" s="177">
        <v>700.2</v>
      </c>
      <c r="I195" s="154">
        <v>0</v>
      </c>
      <c r="J195" s="177">
        <v>395.3</v>
      </c>
      <c r="K195" s="97">
        <f>SUM(L195:O195)</f>
        <v>300000</v>
      </c>
      <c r="L195" s="97">
        <v>0</v>
      </c>
      <c r="M195" s="97">
        <v>0</v>
      </c>
      <c r="N195" s="97">
        <v>0</v>
      </c>
      <c r="O195" s="97">
        <v>300000</v>
      </c>
      <c r="P195" s="105">
        <f>K195/H195</f>
        <v>428.44901456726649</v>
      </c>
      <c r="Q195" s="105">
        <v>9673</v>
      </c>
      <c r="R195" s="27" t="s">
        <v>72</v>
      </c>
      <c r="S195" s="1"/>
      <c r="T195" s="1"/>
      <c r="U195" s="1"/>
    </row>
    <row r="196" spans="1:21" s="44" customFormat="1" ht="21.95" customHeight="1">
      <c r="A196" s="145"/>
      <c r="B196" s="146"/>
      <c r="C196" s="127"/>
      <c r="D196" s="145"/>
      <c r="E196" s="145"/>
      <c r="F196" s="142"/>
      <c r="G196" s="136"/>
      <c r="H196" s="177"/>
      <c r="I196" s="154"/>
      <c r="J196" s="177"/>
      <c r="K196" s="95">
        <f>SUM(L196:O196)</f>
        <v>5024378</v>
      </c>
      <c r="L196" s="56">
        <v>0</v>
      </c>
      <c r="M196" s="56">
        <v>0</v>
      </c>
      <c r="N196" s="56">
        <v>0</v>
      </c>
      <c r="O196" s="95">
        <v>5024378</v>
      </c>
      <c r="P196" s="105">
        <f>K196/H195</f>
        <v>7175.6326763781772</v>
      </c>
      <c r="Q196" s="105">
        <v>9673</v>
      </c>
      <c r="R196" s="27" t="s">
        <v>73</v>
      </c>
      <c r="S196" s="55"/>
      <c r="T196" s="55"/>
      <c r="U196" s="52"/>
    </row>
    <row r="197" spans="1:21" ht="24.95" customHeight="1">
      <c r="A197" s="138" t="s">
        <v>1930</v>
      </c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</row>
    <row r="198" spans="1:21" ht="39.950000000000003" customHeight="1">
      <c r="A198" s="126" t="s">
        <v>1931</v>
      </c>
      <c r="B198" s="126"/>
      <c r="C198" s="88" t="s">
        <v>28</v>
      </c>
      <c r="D198" s="88" t="s">
        <v>28</v>
      </c>
      <c r="E198" s="88" t="s">
        <v>28</v>
      </c>
      <c r="F198" s="36" t="s">
        <v>28</v>
      </c>
      <c r="G198" s="36" t="s">
        <v>28</v>
      </c>
      <c r="H198" s="37">
        <f t="shared" ref="H198:N198" si="40">SUM(H199:H200)</f>
        <v>709.40000000000009</v>
      </c>
      <c r="I198" s="37">
        <f t="shared" si="40"/>
        <v>0</v>
      </c>
      <c r="J198" s="37">
        <f t="shared" si="40"/>
        <v>661.8</v>
      </c>
      <c r="K198" s="37">
        <f t="shared" si="40"/>
        <v>5436590</v>
      </c>
      <c r="L198" s="37">
        <f t="shared" si="40"/>
        <v>0</v>
      </c>
      <c r="M198" s="37">
        <f t="shared" si="40"/>
        <v>0</v>
      </c>
      <c r="N198" s="37">
        <f t="shared" si="40"/>
        <v>0</v>
      </c>
      <c r="O198" s="37">
        <f>SUM(O199:O200)</f>
        <v>5436590</v>
      </c>
      <c r="P198" s="38">
        <f>K198/H198</f>
        <v>7663.6453340851413</v>
      </c>
      <c r="Q198" s="39" t="s">
        <v>28</v>
      </c>
      <c r="R198" s="40" t="s">
        <v>28</v>
      </c>
    </row>
    <row r="199" spans="1:21" s="44" customFormat="1" ht="21.95" customHeight="1">
      <c r="A199" s="87" t="s">
        <v>1016</v>
      </c>
      <c r="B199" s="93" t="s">
        <v>178</v>
      </c>
      <c r="C199" s="87">
        <v>1956</v>
      </c>
      <c r="D199" s="87" t="s">
        <v>27</v>
      </c>
      <c r="E199" s="87" t="s">
        <v>26</v>
      </c>
      <c r="F199" s="87">
        <v>2</v>
      </c>
      <c r="G199" s="87">
        <v>2</v>
      </c>
      <c r="H199" s="56">
        <v>428.3</v>
      </c>
      <c r="I199" s="56">
        <v>0</v>
      </c>
      <c r="J199" s="56">
        <v>380.7</v>
      </c>
      <c r="K199" s="95">
        <f>SUM(L199:O199)</f>
        <v>3150987</v>
      </c>
      <c r="L199" s="58">
        <v>0</v>
      </c>
      <c r="M199" s="58">
        <v>0</v>
      </c>
      <c r="N199" s="58">
        <v>0</v>
      </c>
      <c r="O199" s="82">
        <v>3150987</v>
      </c>
      <c r="P199" s="105">
        <f>K199/H199</f>
        <v>7356.9624095260333</v>
      </c>
      <c r="Q199" s="105">
        <v>9673</v>
      </c>
      <c r="R199" s="27" t="s">
        <v>73</v>
      </c>
      <c r="S199" s="52"/>
      <c r="T199" s="52"/>
      <c r="U199" s="52"/>
    </row>
    <row r="200" spans="1:21" s="52" customFormat="1" ht="21.95" customHeight="1">
      <c r="A200" s="94" t="s">
        <v>1017</v>
      </c>
      <c r="B200" s="93" t="s">
        <v>179</v>
      </c>
      <c r="C200" s="94">
        <v>1956</v>
      </c>
      <c r="D200" s="94" t="s">
        <v>27</v>
      </c>
      <c r="E200" s="94" t="s">
        <v>26</v>
      </c>
      <c r="F200" s="90">
        <v>2</v>
      </c>
      <c r="G200" s="90">
        <v>2</v>
      </c>
      <c r="H200" s="54">
        <v>281.10000000000002</v>
      </c>
      <c r="I200" s="54">
        <v>0</v>
      </c>
      <c r="J200" s="54">
        <v>281.10000000000002</v>
      </c>
      <c r="K200" s="95">
        <f>SUM(L200:O200)</f>
        <v>2285603</v>
      </c>
      <c r="L200" s="56">
        <v>0</v>
      </c>
      <c r="M200" s="56">
        <v>0</v>
      </c>
      <c r="N200" s="56">
        <v>0</v>
      </c>
      <c r="O200" s="105">
        <v>2285603</v>
      </c>
      <c r="P200" s="105">
        <f>K200/H200</f>
        <v>8130.924937744574</v>
      </c>
      <c r="Q200" s="105">
        <v>9673</v>
      </c>
      <c r="R200" s="30" t="s">
        <v>73</v>
      </c>
    </row>
    <row r="201" spans="1:21" ht="24.95" customHeight="1">
      <c r="A201" s="138" t="s">
        <v>1932</v>
      </c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</row>
    <row r="202" spans="1:21" ht="39.950000000000003" customHeight="1">
      <c r="A202" s="126" t="s">
        <v>1933</v>
      </c>
      <c r="B202" s="126"/>
      <c r="C202" s="88" t="s">
        <v>28</v>
      </c>
      <c r="D202" s="88" t="s">
        <v>28</v>
      </c>
      <c r="E202" s="88" t="s">
        <v>28</v>
      </c>
      <c r="F202" s="36" t="s">
        <v>28</v>
      </c>
      <c r="G202" s="36" t="s">
        <v>28</v>
      </c>
      <c r="H202" s="37">
        <f t="shared" ref="H202:N202" si="41">SUM(H203)</f>
        <v>314.89999999999998</v>
      </c>
      <c r="I202" s="37">
        <f t="shared" si="41"/>
        <v>0</v>
      </c>
      <c r="J202" s="37">
        <f t="shared" si="41"/>
        <v>314.89999999999998</v>
      </c>
      <c r="K202" s="37">
        <f t="shared" si="41"/>
        <v>2632170</v>
      </c>
      <c r="L202" s="37">
        <f t="shared" si="41"/>
        <v>0</v>
      </c>
      <c r="M202" s="37">
        <f t="shared" si="41"/>
        <v>0</v>
      </c>
      <c r="N202" s="37">
        <f t="shared" si="41"/>
        <v>0</v>
      </c>
      <c r="O202" s="37">
        <f>SUM(O203)</f>
        <v>2632170</v>
      </c>
      <c r="P202" s="38">
        <f>K202/H202</f>
        <v>8358.7488091457617</v>
      </c>
      <c r="Q202" s="39" t="s">
        <v>28</v>
      </c>
      <c r="R202" s="40" t="s">
        <v>28</v>
      </c>
    </row>
    <row r="203" spans="1:21" s="44" customFormat="1" ht="21.95" customHeight="1">
      <c r="A203" s="87" t="s">
        <v>1018</v>
      </c>
      <c r="B203" s="93" t="s">
        <v>181</v>
      </c>
      <c r="C203" s="87">
        <v>1960</v>
      </c>
      <c r="D203" s="87" t="s">
        <v>27</v>
      </c>
      <c r="E203" s="87" t="s">
        <v>26</v>
      </c>
      <c r="F203" s="87">
        <v>2</v>
      </c>
      <c r="G203" s="87">
        <v>1</v>
      </c>
      <c r="H203" s="61">
        <v>314.89999999999998</v>
      </c>
      <c r="I203" s="61">
        <v>0</v>
      </c>
      <c r="J203" s="61">
        <v>314.89999999999998</v>
      </c>
      <c r="K203" s="95">
        <f>SUM(L203:O203)</f>
        <v>2632170</v>
      </c>
      <c r="L203" s="58">
        <v>0</v>
      </c>
      <c r="M203" s="58">
        <v>0</v>
      </c>
      <c r="N203" s="58">
        <v>0</v>
      </c>
      <c r="O203" s="82">
        <v>2632170</v>
      </c>
      <c r="P203" s="105">
        <f>K203/H203</f>
        <v>8358.7488091457617</v>
      </c>
      <c r="Q203" s="105">
        <v>9673</v>
      </c>
      <c r="R203" s="27" t="s">
        <v>74</v>
      </c>
      <c r="S203" s="52"/>
      <c r="T203" s="52"/>
      <c r="U203" s="52"/>
    </row>
    <row r="204" spans="1:21" ht="24.95" customHeight="1">
      <c r="A204" s="138" t="s">
        <v>1831</v>
      </c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</row>
    <row r="205" spans="1:21" ht="36.950000000000003" customHeight="1">
      <c r="A205" s="126" t="s">
        <v>189</v>
      </c>
      <c r="B205" s="126"/>
      <c r="C205" s="88" t="s">
        <v>28</v>
      </c>
      <c r="D205" s="88" t="s">
        <v>28</v>
      </c>
      <c r="E205" s="88" t="s">
        <v>28</v>
      </c>
      <c r="F205" s="36" t="s">
        <v>28</v>
      </c>
      <c r="G205" s="36" t="s">
        <v>28</v>
      </c>
      <c r="H205" s="37">
        <f t="shared" ref="H205:N205" si="42">SUM(H206:H207)</f>
        <v>632.9</v>
      </c>
      <c r="I205" s="37">
        <f t="shared" si="42"/>
        <v>421.2</v>
      </c>
      <c r="J205" s="37">
        <f t="shared" si="42"/>
        <v>419</v>
      </c>
      <c r="K205" s="37">
        <f t="shared" si="42"/>
        <v>4075065</v>
      </c>
      <c r="L205" s="37">
        <f t="shared" si="42"/>
        <v>0</v>
      </c>
      <c r="M205" s="37">
        <f t="shared" si="42"/>
        <v>0</v>
      </c>
      <c r="N205" s="37">
        <f t="shared" si="42"/>
        <v>0</v>
      </c>
      <c r="O205" s="37">
        <f>SUM(O206:O207)</f>
        <v>4075065</v>
      </c>
      <c r="P205" s="38">
        <f>K205/H205</f>
        <v>6438.7185969347447</v>
      </c>
      <c r="Q205" s="39" t="s">
        <v>28</v>
      </c>
      <c r="R205" s="40" t="s">
        <v>28</v>
      </c>
    </row>
    <row r="206" spans="1:21" s="6" customFormat="1" ht="47.25">
      <c r="A206" s="87" t="s">
        <v>1019</v>
      </c>
      <c r="B206" s="93" t="s">
        <v>1794</v>
      </c>
      <c r="C206" s="94">
        <v>1966</v>
      </c>
      <c r="D206" s="87" t="s">
        <v>27</v>
      </c>
      <c r="E206" s="94" t="s">
        <v>854</v>
      </c>
      <c r="F206" s="90">
        <v>2</v>
      </c>
      <c r="G206" s="90">
        <v>2</v>
      </c>
      <c r="H206" s="95">
        <v>456</v>
      </c>
      <c r="I206" s="95">
        <v>405.8</v>
      </c>
      <c r="J206" s="95">
        <v>304.39999999999998</v>
      </c>
      <c r="K206" s="95">
        <f>SUM(L206:O206)</f>
        <v>2597765</v>
      </c>
      <c r="L206" s="105">
        <v>0</v>
      </c>
      <c r="M206" s="105">
        <v>0</v>
      </c>
      <c r="N206" s="105">
        <v>0</v>
      </c>
      <c r="O206" s="95">
        <v>2597765</v>
      </c>
      <c r="P206" s="105">
        <f>K206/H206</f>
        <v>5696.8530701754389</v>
      </c>
      <c r="Q206" s="95">
        <v>9673</v>
      </c>
      <c r="R206" s="27" t="s">
        <v>72</v>
      </c>
      <c r="S206" s="60"/>
      <c r="T206" s="60"/>
      <c r="U206" s="33"/>
    </row>
    <row r="207" spans="1:21" s="47" customFormat="1" ht="21" customHeight="1">
      <c r="A207" s="87" t="s">
        <v>1020</v>
      </c>
      <c r="B207" s="93" t="s">
        <v>188</v>
      </c>
      <c r="C207" s="87">
        <v>1960</v>
      </c>
      <c r="D207" s="87" t="s">
        <v>27</v>
      </c>
      <c r="E207" s="87" t="s">
        <v>26</v>
      </c>
      <c r="F207" s="85">
        <v>1</v>
      </c>
      <c r="G207" s="85">
        <v>1</v>
      </c>
      <c r="H207" s="98">
        <v>176.9</v>
      </c>
      <c r="I207" s="98">
        <v>15.4</v>
      </c>
      <c r="J207" s="98">
        <v>114.6</v>
      </c>
      <c r="K207" s="95">
        <f>SUM(L207:O207)</f>
        <v>1477300</v>
      </c>
      <c r="L207" s="97">
        <v>0</v>
      </c>
      <c r="M207" s="97">
        <v>0</v>
      </c>
      <c r="N207" s="97">
        <v>0</v>
      </c>
      <c r="O207" s="95">
        <v>1477300</v>
      </c>
      <c r="P207" s="105">
        <f>K207/H207</f>
        <v>8351.0457885811193</v>
      </c>
      <c r="Q207" s="105">
        <v>9673</v>
      </c>
      <c r="R207" s="27" t="s">
        <v>74</v>
      </c>
      <c r="S207" s="62"/>
      <c r="T207" s="62"/>
      <c r="U207" s="46"/>
    </row>
    <row r="208" spans="1:21" ht="30" customHeight="1">
      <c r="A208" s="138" t="s">
        <v>1832</v>
      </c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</row>
    <row r="209" spans="1:21" ht="36.950000000000003" customHeight="1">
      <c r="A209" s="126" t="s">
        <v>190</v>
      </c>
      <c r="B209" s="126"/>
      <c r="C209" s="88" t="s">
        <v>28</v>
      </c>
      <c r="D209" s="88" t="s">
        <v>28</v>
      </c>
      <c r="E209" s="88" t="s">
        <v>28</v>
      </c>
      <c r="F209" s="36" t="s">
        <v>28</v>
      </c>
      <c r="G209" s="36" t="s">
        <v>28</v>
      </c>
      <c r="H209" s="37">
        <f t="shared" ref="H209:N209" si="43">SUM(H210:H215)</f>
        <v>15860.2</v>
      </c>
      <c r="I209" s="37">
        <f t="shared" si="43"/>
        <v>0</v>
      </c>
      <c r="J209" s="37">
        <f t="shared" si="43"/>
        <v>13616.9</v>
      </c>
      <c r="K209" s="37">
        <f t="shared" si="43"/>
        <v>22551281</v>
      </c>
      <c r="L209" s="37">
        <f t="shared" si="43"/>
        <v>0</v>
      </c>
      <c r="M209" s="37">
        <f t="shared" si="43"/>
        <v>0</v>
      </c>
      <c r="N209" s="37">
        <f t="shared" si="43"/>
        <v>0</v>
      </c>
      <c r="O209" s="37">
        <f>SUM(O210:O215)</f>
        <v>22551281</v>
      </c>
      <c r="P209" s="38">
        <f>K209/H209</f>
        <v>1421.8787278848943</v>
      </c>
      <c r="Q209" s="39" t="s">
        <v>28</v>
      </c>
      <c r="R209" s="40" t="s">
        <v>28</v>
      </c>
    </row>
    <row r="210" spans="1:21" s="44" customFormat="1" ht="21" customHeight="1">
      <c r="A210" s="94" t="s">
        <v>1021</v>
      </c>
      <c r="B210" s="93" t="s">
        <v>183</v>
      </c>
      <c r="C210" s="94">
        <v>1980</v>
      </c>
      <c r="D210" s="94" t="s">
        <v>27</v>
      </c>
      <c r="E210" s="94" t="s">
        <v>29</v>
      </c>
      <c r="F210" s="90">
        <v>5</v>
      </c>
      <c r="G210" s="90">
        <v>6</v>
      </c>
      <c r="H210" s="54">
        <v>5114.6000000000004</v>
      </c>
      <c r="I210" s="54">
        <v>0</v>
      </c>
      <c r="J210" s="54">
        <v>4353.8999999999996</v>
      </c>
      <c r="K210" s="95">
        <f t="shared" ref="K210:K215" si="44">SUM(L210:O210)</f>
        <v>3839240</v>
      </c>
      <c r="L210" s="56">
        <v>0</v>
      </c>
      <c r="M210" s="56">
        <v>0</v>
      </c>
      <c r="N210" s="56">
        <v>0</v>
      </c>
      <c r="O210" s="105">
        <v>3839240</v>
      </c>
      <c r="P210" s="105">
        <f t="shared" ref="P210:P215" si="45">K210/H210</f>
        <v>750.64325655965274</v>
      </c>
      <c r="Q210" s="105">
        <v>9673</v>
      </c>
      <c r="R210" s="30" t="s">
        <v>72</v>
      </c>
      <c r="S210" s="52"/>
      <c r="T210" s="52"/>
      <c r="U210" s="52"/>
    </row>
    <row r="211" spans="1:21" s="44" customFormat="1" ht="21" customHeight="1">
      <c r="A211" s="94" t="s">
        <v>1022</v>
      </c>
      <c r="B211" s="93" t="s">
        <v>184</v>
      </c>
      <c r="C211" s="94">
        <v>1988</v>
      </c>
      <c r="D211" s="87" t="s">
        <v>27</v>
      </c>
      <c r="E211" s="87" t="s">
        <v>29</v>
      </c>
      <c r="F211" s="90">
        <v>5</v>
      </c>
      <c r="G211" s="85">
        <v>4</v>
      </c>
      <c r="H211" s="54">
        <v>5297.5</v>
      </c>
      <c r="I211" s="98">
        <v>0</v>
      </c>
      <c r="J211" s="54">
        <v>4373.8999999999996</v>
      </c>
      <c r="K211" s="95">
        <f t="shared" si="44"/>
        <v>4193000</v>
      </c>
      <c r="L211" s="56">
        <v>0</v>
      </c>
      <c r="M211" s="56">
        <v>0</v>
      </c>
      <c r="N211" s="56">
        <v>0</v>
      </c>
      <c r="O211" s="95">
        <v>4193000</v>
      </c>
      <c r="P211" s="105">
        <f t="shared" si="45"/>
        <v>791.50542708824912</v>
      </c>
      <c r="Q211" s="105">
        <v>9673</v>
      </c>
      <c r="R211" s="27" t="s">
        <v>72</v>
      </c>
      <c r="S211" s="55"/>
      <c r="T211" s="55"/>
      <c r="U211" s="52"/>
    </row>
    <row r="212" spans="1:21" s="47" customFormat="1" ht="21" customHeight="1">
      <c r="A212" s="94" t="s">
        <v>1023</v>
      </c>
      <c r="B212" s="93" t="s">
        <v>185</v>
      </c>
      <c r="C212" s="87">
        <v>1978</v>
      </c>
      <c r="D212" s="87" t="s">
        <v>27</v>
      </c>
      <c r="E212" s="87" t="s">
        <v>29</v>
      </c>
      <c r="F212" s="87">
        <v>5</v>
      </c>
      <c r="G212" s="87">
        <v>5</v>
      </c>
      <c r="H212" s="61">
        <v>3996.1</v>
      </c>
      <c r="I212" s="61">
        <v>0</v>
      </c>
      <c r="J212" s="61">
        <v>3437.1</v>
      </c>
      <c r="K212" s="95">
        <f t="shared" si="44"/>
        <v>11444041</v>
      </c>
      <c r="L212" s="61">
        <v>0</v>
      </c>
      <c r="M212" s="61">
        <v>0</v>
      </c>
      <c r="N212" s="61">
        <v>0</v>
      </c>
      <c r="O212" s="82">
        <v>11444041</v>
      </c>
      <c r="P212" s="105">
        <f t="shared" si="45"/>
        <v>2863.802457395961</v>
      </c>
      <c r="Q212" s="105">
        <v>9673</v>
      </c>
      <c r="R212" s="27" t="s">
        <v>72</v>
      </c>
      <c r="S212" s="46"/>
      <c r="T212" s="46"/>
      <c r="U212" s="46"/>
    </row>
    <row r="213" spans="1:21" s="47" customFormat="1" ht="21" customHeight="1">
      <c r="A213" s="94" t="s">
        <v>1024</v>
      </c>
      <c r="B213" s="93" t="s">
        <v>1752</v>
      </c>
      <c r="C213" s="87">
        <v>1986</v>
      </c>
      <c r="D213" s="87" t="s">
        <v>27</v>
      </c>
      <c r="E213" s="87" t="s">
        <v>29</v>
      </c>
      <c r="F213" s="87">
        <v>2</v>
      </c>
      <c r="G213" s="87">
        <v>2</v>
      </c>
      <c r="H213" s="61">
        <v>484</v>
      </c>
      <c r="I213" s="61">
        <v>0</v>
      </c>
      <c r="J213" s="61">
        <v>484</v>
      </c>
      <c r="K213" s="95">
        <f t="shared" si="44"/>
        <v>1025000</v>
      </c>
      <c r="L213" s="61">
        <v>0</v>
      </c>
      <c r="M213" s="61">
        <v>0</v>
      </c>
      <c r="N213" s="61">
        <v>0</v>
      </c>
      <c r="O213" s="82">
        <v>1025000</v>
      </c>
      <c r="P213" s="105">
        <f>K213/H213</f>
        <v>2117.7685950413224</v>
      </c>
      <c r="Q213" s="105">
        <v>9673</v>
      </c>
      <c r="R213" s="30" t="s">
        <v>73</v>
      </c>
      <c r="S213" s="46"/>
      <c r="T213" s="46"/>
      <c r="U213" s="46"/>
    </row>
    <row r="214" spans="1:21" s="47" customFormat="1" ht="21" customHeight="1">
      <c r="A214" s="94" t="s">
        <v>1851</v>
      </c>
      <c r="B214" s="93" t="s">
        <v>186</v>
      </c>
      <c r="C214" s="94">
        <v>1986</v>
      </c>
      <c r="D214" s="87" t="s">
        <v>27</v>
      </c>
      <c r="E214" s="87" t="s">
        <v>29</v>
      </c>
      <c r="F214" s="90">
        <v>2</v>
      </c>
      <c r="G214" s="90">
        <v>2</v>
      </c>
      <c r="H214" s="98">
        <v>484</v>
      </c>
      <c r="I214" s="98">
        <v>0</v>
      </c>
      <c r="J214" s="98">
        <v>484</v>
      </c>
      <c r="K214" s="95">
        <f t="shared" si="44"/>
        <v>1025000</v>
      </c>
      <c r="L214" s="98">
        <v>0</v>
      </c>
      <c r="M214" s="98">
        <v>0</v>
      </c>
      <c r="N214" s="98">
        <v>0</v>
      </c>
      <c r="O214" s="106">
        <v>1025000</v>
      </c>
      <c r="P214" s="105">
        <f t="shared" si="45"/>
        <v>2117.7685950413224</v>
      </c>
      <c r="Q214" s="105">
        <v>9673</v>
      </c>
      <c r="R214" s="30" t="s">
        <v>73</v>
      </c>
      <c r="S214" s="46"/>
      <c r="T214" s="46"/>
      <c r="U214" s="46"/>
    </row>
    <row r="215" spans="1:21" s="47" customFormat="1" ht="21" customHeight="1">
      <c r="A215" s="94" t="s">
        <v>1025</v>
      </c>
      <c r="B215" s="93" t="s">
        <v>187</v>
      </c>
      <c r="C215" s="87">
        <v>1987</v>
      </c>
      <c r="D215" s="87" t="s">
        <v>27</v>
      </c>
      <c r="E215" s="87" t="s">
        <v>29</v>
      </c>
      <c r="F215" s="85">
        <v>2</v>
      </c>
      <c r="G215" s="85">
        <v>2</v>
      </c>
      <c r="H215" s="98">
        <v>484</v>
      </c>
      <c r="I215" s="98">
        <v>0</v>
      </c>
      <c r="J215" s="98">
        <v>484</v>
      </c>
      <c r="K215" s="95">
        <f t="shared" si="44"/>
        <v>1025000</v>
      </c>
      <c r="L215" s="98">
        <v>0</v>
      </c>
      <c r="M215" s="98">
        <v>0</v>
      </c>
      <c r="N215" s="98">
        <v>0</v>
      </c>
      <c r="O215" s="96">
        <v>1025000</v>
      </c>
      <c r="P215" s="105">
        <f t="shared" si="45"/>
        <v>2117.7685950413224</v>
      </c>
      <c r="Q215" s="105">
        <v>9673</v>
      </c>
      <c r="R215" s="27" t="s">
        <v>73</v>
      </c>
      <c r="S215" s="62"/>
      <c r="T215" s="62"/>
      <c r="U215" s="46"/>
    </row>
    <row r="216" spans="1:21" ht="24.95" customHeight="1">
      <c r="A216" s="138" t="s">
        <v>1833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</row>
    <row r="217" spans="1:21" ht="39.950000000000003" customHeight="1">
      <c r="A217" s="126" t="s">
        <v>1697</v>
      </c>
      <c r="B217" s="126"/>
      <c r="C217" s="88" t="s">
        <v>28</v>
      </c>
      <c r="D217" s="88" t="s">
        <v>28</v>
      </c>
      <c r="E217" s="88" t="s">
        <v>28</v>
      </c>
      <c r="F217" s="36" t="s">
        <v>28</v>
      </c>
      <c r="G217" s="36" t="s">
        <v>28</v>
      </c>
      <c r="H217" s="37">
        <f t="shared" ref="H217:N217" si="46">SUM(H218)</f>
        <v>576.64</v>
      </c>
      <c r="I217" s="37">
        <f t="shared" si="46"/>
        <v>0</v>
      </c>
      <c r="J217" s="37">
        <f t="shared" si="46"/>
        <v>576.64</v>
      </c>
      <c r="K217" s="37">
        <f t="shared" si="46"/>
        <v>1388000</v>
      </c>
      <c r="L217" s="37">
        <f t="shared" si="46"/>
        <v>0</v>
      </c>
      <c r="M217" s="37">
        <f t="shared" si="46"/>
        <v>0</v>
      </c>
      <c r="N217" s="37">
        <f t="shared" si="46"/>
        <v>0</v>
      </c>
      <c r="O217" s="37">
        <f>SUM(O218)</f>
        <v>1388000</v>
      </c>
      <c r="P217" s="38">
        <f>K217/H217</f>
        <v>2407.0477247502777</v>
      </c>
      <c r="Q217" s="39" t="s">
        <v>28</v>
      </c>
      <c r="R217" s="40" t="s">
        <v>28</v>
      </c>
    </row>
    <row r="218" spans="1:21" s="44" customFormat="1" ht="24.95" customHeight="1">
      <c r="A218" s="94" t="s">
        <v>1026</v>
      </c>
      <c r="B218" s="93" t="s">
        <v>1698</v>
      </c>
      <c r="C218" s="94">
        <v>1978</v>
      </c>
      <c r="D218" s="94" t="s">
        <v>27</v>
      </c>
      <c r="E218" s="94" t="s">
        <v>29</v>
      </c>
      <c r="F218" s="90">
        <v>2</v>
      </c>
      <c r="G218" s="90">
        <v>2</v>
      </c>
      <c r="H218" s="54">
        <v>576.64</v>
      </c>
      <c r="I218" s="54">
        <v>0</v>
      </c>
      <c r="J218" s="54">
        <v>576.64</v>
      </c>
      <c r="K218" s="95">
        <f>SUM(L218:O218)</f>
        <v>1388000</v>
      </c>
      <c r="L218" s="56">
        <v>0</v>
      </c>
      <c r="M218" s="56">
        <v>0</v>
      </c>
      <c r="N218" s="56">
        <v>0</v>
      </c>
      <c r="O218" s="105">
        <v>1388000</v>
      </c>
      <c r="P218" s="105">
        <f>K218/H218</f>
        <v>2407.0477247502777</v>
      </c>
      <c r="Q218" s="105">
        <v>9673</v>
      </c>
      <c r="R218" s="30" t="s">
        <v>72</v>
      </c>
      <c r="S218" s="52"/>
      <c r="T218" s="52"/>
      <c r="U218" s="52"/>
    </row>
    <row r="219" spans="1:21" ht="30" customHeight="1">
      <c r="A219" s="138" t="s">
        <v>1834</v>
      </c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</row>
    <row r="220" spans="1:21" ht="36.950000000000003" customHeight="1">
      <c r="A220" s="126" t="s">
        <v>194</v>
      </c>
      <c r="B220" s="126"/>
      <c r="C220" s="88" t="s">
        <v>28</v>
      </c>
      <c r="D220" s="88" t="s">
        <v>28</v>
      </c>
      <c r="E220" s="88" t="s">
        <v>28</v>
      </c>
      <c r="F220" s="36" t="s">
        <v>28</v>
      </c>
      <c r="G220" s="36" t="s">
        <v>28</v>
      </c>
      <c r="H220" s="37">
        <f t="shared" ref="H220:N220" si="47">SUM(H221:H224)</f>
        <v>1769.9</v>
      </c>
      <c r="I220" s="37">
        <f t="shared" si="47"/>
        <v>744.09999999999991</v>
      </c>
      <c r="J220" s="37">
        <f t="shared" si="47"/>
        <v>1321</v>
      </c>
      <c r="K220" s="37">
        <f t="shared" si="47"/>
        <v>6589891.4800000004</v>
      </c>
      <c r="L220" s="37">
        <f t="shared" si="47"/>
        <v>0</v>
      </c>
      <c r="M220" s="37">
        <f t="shared" si="47"/>
        <v>0</v>
      </c>
      <c r="N220" s="37">
        <f t="shared" si="47"/>
        <v>0</v>
      </c>
      <c r="O220" s="37">
        <f>SUM(O221:O224)</f>
        <v>6589891.4800000004</v>
      </c>
      <c r="P220" s="38">
        <f>K220/H220</f>
        <v>3723.3128877337704</v>
      </c>
      <c r="Q220" s="39" t="s">
        <v>28</v>
      </c>
      <c r="R220" s="40" t="s">
        <v>28</v>
      </c>
    </row>
    <row r="221" spans="1:21" s="6" customFormat="1" ht="23.1" customHeight="1">
      <c r="A221" s="94" t="s">
        <v>1027</v>
      </c>
      <c r="B221" s="93" t="s">
        <v>1813</v>
      </c>
      <c r="C221" s="94">
        <v>1956</v>
      </c>
      <c r="D221" s="87" t="s">
        <v>27</v>
      </c>
      <c r="E221" s="94" t="s">
        <v>26</v>
      </c>
      <c r="F221" s="85">
        <v>2</v>
      </c>
      <c r="G221" s="85">
        <v>2</v>
      </c>
      <c r="H221" s="95">
        <v>436.4</v>
      </c>
      <c r="I221" s="95">
        <v>390.4</v>
      </c>
      <c r="J221" s="95">
        <v>390.4</v>
      </c>
      <c r="K221" s="95">
        <f>SUM(L221:O221)</f>
        <v>1330228.48</v>
      </c>
      <c r="L221" s="105">
        <v>0</v>
      </c>
      <c r="M221" s="105">
        <v>0</v>
      </c>
      <c r="N221" s="105">
        <v>0</v>
      </c>
      <c r="O221" s="95">
        <v>1330228.48</v>
      </c>
      <c r="P221" s="105">
        <f>K221/H221</f>
        <v>3048.186251145738</v>
      </c>
      <c r="Q221" s="105">
        <v>9673</v>
      </c>
      <c r="R221" s="91" t="s">
        <v>72</v>
      </c>
      <c r="S221" s="60"/>
      <c r="T221" s="60"/>
      <c r="U221" s="33"/>
    </row>
    <row r="222" spans="1:21" s="47" customFormat="1" ht="49.5" customHeight="1">
      <c r="A222" s="87" t="s">
        <v>1028</v>
      </c>
      <c r="B222" s="93" t="s">
        <v>192</v>
      </c>
      <c r="C222" s="87">
        <v>1988</v>
      </c>
      <c r="D222" s="87" t="s">
        <v>27</v>
      </c>
      <c r="E222" s="94" t="s">
        <v>196</v>
      </c>
      <c r="F222" s="85">
        <v>2</v>
      </c>
      <c r="G222" s="85">
        <v>2</v>
      </c>
      <c r="H222" s="98">
        <v>397.2</v>
      </c>
      <c r="I222" s="98">
        <v>128.19999999999999</v>
      </c>
      <c r="J222" s="98">
        <v>269</v>
      </c>
      <c r="K222" s="95">
        <f>SUM(L222:O222)</f>
        <v>2073656</v>
      </c>
      <c r="L222" s="98">
        <v>0</v>
      </c>
      <c r="M222" s="98">
        <v>0</v>
      </c>
      <c r="N222" s="98">
        <v>0</v>
      </c>
      <c r="O222" s="95">
        <v>2073656</v>
      </c>
      <c r="P222" s="105">
        <f>K222/H222</f>
        <v>5220.684793554884</v>
      </c>
      <c r="Q222" s="105">
        <v>9673</v>
      </c>
      <c r="R222" s="27" t="s">
        <v>73</v>
      </c>
      <c r="S222" s="46"/>
      <c r="T222" s="46"/>
      <c r="U222" s="46"/>
    </row>
    <row r="223" spans="1:21" s="47" customFormat="1" ht="23.1" customHeight="1">
      <c r="A223" s="87" t="s">
        <v>1029</v>
      </c>
      <c r="B223" s="93" t="s">
        <v>1742</v>
      </c>
      <c r="C223" s="87">
        <v>1968</v>
      </c>
      <c r="D223" s="87" t="s">
        <v>27</v>
      </c>
      <c r="E223" s="87" t="s">
        <v>26</v>
      </c>
      <c r="F223" s="85">
        <v>2</v>
      </c>
      <c r="G223" s="85">
        <v>2</v>
      </c>
      <c r="H223" s="98">
        <v>400.7</v>
      </c>
      <c r="I223" s="98">
        <v>0</v>
      </c>
      <c r="J223" s="98">
        <v>351.5</v>
      </c>
      <c r="K223" s="95">
        <f>SUM(L223:O223)</f>
        <v>1715111</v>
      </c>
      <c r="L223" s="98">
        <v>0</v>
      </c>
      <c r="M223" s="98">
        <v>0</v>
      </c>
      <c r="N223" s="98">
        <v>0</v>
      </c>
      <c r="O223" s="95">
        <v>1715111</v>
      </c>
      <c r="P223" s="105">
        <f>K223/H223</f>
        <v>4280.2869977539303</v>
      </c>
      <c r="Q223" s="105">
        <v>9673</v>
      </c>
      <c r="R223" s="27" t="s">
        <v>73</v>
      </c>
      <c r="S223" s="46"/>
      <c r="T223" s="46"/>
      <c r="U223" s="46"/>
    </row>
    <row r="224" spans="1:21" s="47" customFormat="1" ht="23.1" customHeight="1">
      <c r="A224" s="87" t="s">
        <v>1030</v>
      </c>
      <c r="B224" s="93" t="s">
        <v>193</v>
      </c>
      <c r="C224" s="87">
        <v>1987</v>
      </c>
      <c r="D224" s="87" t="s">
        <v>27</v>
      </c>
      <c r="E224" s="87" t="s">
        <v>26</v>
      </c>
      <c r="F224" s="85">
        <v>2</v>
      </c>
      <c r="G224" s="85">
        <v>2</v>
      </c>
      <c r="H224" s="98">
        <v>535.6</v>
      </c>
      <c r="I224" s="98">
        <v>225.5</v>
      </c>
      <c r="J224" s="98">
        <v>310.10000000000002</v>
      </c>
      <c r="K224" s="95">
        <f>SUM(L224:O224)</f>
        <v>1470896</v>
      </c>
      <c r="L224" s="98">
        <v>0</v>
      </c>
      <c r="M224" s="98">
        <v>0</v>
      </c>
      <c r="N224" s="98">
        <v>0</v>
      </c>
      <c r="O224" s="95">
        <v>1470896</v>
      </c>
      <c r="P224" s="105">
        <f>K224/H224</f>
        <v>2746.2584017923823</v>
      </c>
      <c r="Q224" s="105">
        <v>9673</v>
      </c>
      <c r="R224" s="27" t="s">
        <v>72</v>
      </c>
      <c r="S224" s="46"/>
      <c r="T224" s="46"/>
      <c r="U224" s="46"/>
    </row>
    <row r="225" spans="1:21" ht="30" customHeight="1">
      <c r="A225" s="138" t="s">
        <v>1835</v>
      </c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</row>
    <row r="226" spans="1:21" ht="39.950000000000003" customHeight="1">
      <c r="A226" s="126" t="s">
        <v>195</v>
      </c>
      <c r="B226" s="126"/>
      <c r="C226" s="88" t="s">
        <v>28</v>
      </c>
      <c r="D226" s="88" t="s">
        <v>28</v>
      </c>
      <c r="E226" s="88" t="s">
        <v>28</v>
      </c>
      <c r="F226" s="36" t="s">
        <v>28</v>
      </c>
      <c r="G226" s="36" t="s">
        <v>28</v>
      </c>
      <c r="H226" s="37">
        <f t="shared" ref="H226:N226" si="48">SUM(H227:H228)</f>
        <v>796.3</v>
      </c>
      <c r="I226" s="37">
        <f t="shared" si="48"/>
        <v>96</v>
      </c>
      <c r="J226" s="37">
        <f t="shared" si="48"/>
        <v>700.3</v>
      </c>
      <c r="K226" s="37">
        <f t="shared" si="48"/>
        <v>2180800</v>
      </c>
      <c r="L226" s="37">
        <f t="shared" si="48"/>
        <v>0</v>
      </c>
      <c r="M226" s="37">
        <f t="shared" si="48"/>
        <v>0</v>
      </c>
      <c r="N226" s="37">
        <f t="shared" si="48"/>
        <v>0</v>
      </c>
      <c r="O226" s="37">
        <f>SUM(O227:O228)</f>
        <v>2180800</v>
      </c>
      <c r="P226" s="38">
        <f>K226/H226</f>
        <v>2738.6663317845037</v>
      </c>
      <c r="Q226" s="39" t="s">
        <v>28</v>
      </c>
      <c r="R226" s="40" t="s">
        <v>28</v>
      </c>
    </row>
    <row r="227" spans="1:21" s="47" customFormat="1" ht="21.95" customHeight="1">
      <c r="A227" s="87" t="s">
        <v>1032</v>
      </c>
      <c r="B227" s="93" t="s">
        <v>197</v>
      </c>
      <c r="C227" s="87">
        <v>1960</v>
      </c>
      <c r="D227" s="87" t="s">
        <v>27</v>
      </c>
      <c r="E227" s="87" t="s">
        <v>26</v>
      </c>
      <c r="F227" s="85">
        <v>2</v>
      </c>
      <c r="G227" s="85">
        <v>2</v>
      </c>
      <c r="H227" s="98">
        <v>351.6</v>
      </c>
      <c r="I227" s="98">
        <v>50</v>
      </c>
      <c r="J227" s="98">
        <v>301.60000000000002</v>
      </c>
      <c r="K227" s="95">
        <f>SUM(L227:O227)</f>
        <v>995000</v>
      </c>
      <c r="L227" s="98">
        <v>0</v>
      </c>
      <c r="M227" s="98">
        <v>0</v>
      </c>
      <c r="N227" s="98">
        <v>0</v>
      </c>
      <c r="O227" s="95">
        <v>995000</v>
      </c>
      <c r="P227" s="105">
        <f>K227/H227</f>
        <v>2829.9203640500568</v>
      </c>
      <c r="Q227" s="105">
        <v>9673</v>
      </c>
      <c r="R227" s="27" t="s">
        <v>73</v>
      </c>
      <c r="S227" s="46"/>
      <c r="T227" s="46"/>
      <c r="U227" s="46"/>
    </row>
    <row r="228" spans="1:21" s="47" customFormat="1" ht="21.95" customHeight="1">
      <c r="A228" s="87" t="s">
        <v>1031</v>
      </c>
      <c r="B228" s="93" t="s">
        <v>191</v>
      </c>
      <c r="C228" s="87">
        <v>1960</v>
      </c>
      <c r="D228" s="87" t="s">
        <v>27</v>
      </c>
      <c r="E228" s="87" t="s">
        <v>26</v>
      </c>
      <c r="F228" s="85">
        <v>2</v>
      </c>
      <c r="G228" s="85">
        <v>2</v>
      </c>
      <c r="H228" s="98">
        <v>444.7</v>
      </c>
      <c r="I228" s="98">
        <v>46</v>
      </c>
      <c r="J228" s="98">
        <v>398.7</v>
      </c>
      <c r="K228" s="95">
        <f>SUM(L228:O228)</f>
        <v>1185800</v>
      </c>
      <c r="L228" s="98">
        <v>0</v>
      </c>
      <c r="M228" s="98">
        <v>0</v>
      </c>
      <c r="N228" s="98">
        <v>0</v>
      </c>
      <c r="O228" s="95">
        <v>1185800</v>
      </c>
      <c r="P228" s="105">
        <f>K228/H228</f>
        <v>2666.5167528671013</v>
      </c>
      <c r="Q228" s="105">
        <v>9673</v>
      </c>
      <c r="R228" s="27" t="s">
        <v>73</v>
      </c>
      <c r="S228" s="46"/>
      <c r="T228" s="46"/>
      <c r="U228" s="46"/>
    </row>
    <row r="229" spans="1:21" s="6" customFormat="1" ht="30" customHeight="1">
      <c r="A229" s="193" t="s">
        <v>1836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33"/>
      <c r="T229" s="33"/>
      <c r="U229" s="33"/>
    </row>
    <row r="230" spans="1:21" s="6" customFormat="1" ht="38.25" customHeight="1">
      <c r="A230" s="126" t="s">
        <v>1800</v>
      </c>
      <c r="B230" s="126"/>
      <c r="C230" s="113" t="s">
        <v>28</v>
      </c>
      <c r="D230" s="113" t="s">
        <v>28</v>
      </c>
      <c r="E230" s="113" t="s">
        <v>28</v>
      </c>
      <c r="F230" s="10" t="s">
        <v>28</v>
      </c>
      <c r="G230" s="10" t="s">
        <v>28</v>
      </c>
      <c r="H230" s="34">
        <f t="shared" ref="H230:N230" si="49">SUM(H231)</f>
        <v>421</v>
      </c>
      <c r="I230" s="34">
        <f t="shared" si="49"/>
        <v>374.5</v>
      </c>
      <c r="J230" s="34">
        <f t="shared" si="49"/>
        <v>251</v>
      </c>
      <c r="K230" s="34">
        <f t="shared" si="49"/>
        <v>1027363.6</v>
      </c>
      <c r="L230" s="34">
        <f t="shared" si="49"/>
        <v>0</v>
      </c>
      <c r="M230" s="34">
        <f t="shared" si="49"/>
        <v>0</v>
      </c>
      <c r="N230" s="34">
        <f t="shared" si="49"/>
        <v>0</v>
      </c>
      <c r="O230" s="34">
        <f>SUM(O231)</f>
        <v>1027363.6</v>
      </c>
      <c r="P230" s="38">
        <f>K230/H230</f>
        <v>2440.2935866983371</v>
      </c>
      <c r="Q230" s="25" t="s">
        <v>28</v>
      </c>
      <c r="R230" s="25" t="s">
        <v>28</v>
      </c>
      <c r="S230" s="33"/>
      <c r="T230" s="33"/>
      <c r="U230" s="33"/>
    </row>
    <row r="231" spans="1:21" s="2" customFormat="1" ht="24.95" customHeight="1">
      <c r="A231" s="94" t="s">
        <v>1033</v>
      </c>
      <c r="B231" s="93" t="s">
        <v>1801</v>
      </c>
      <c r="C231" s="112">
        <v>1965</v>
      </c>
      <c r="D231" s="87" t="s">
        <v>27</v>
      </c>
      <c r="E231" s="94" t="s">
        <v>26</v>
      </c>
      <c r="F231" s="85">
        <v>2</v>
      </c>
      <c r="G231" s="85">
        <v>2</v>
      </c>
      <c r="H231" s="95">
        <v>421</v>
      </c>
      <c r="I231" s="95">
        <v>374.5</v>
      </c>
      <c r="J231" s="95">
        <v>251</v>
      </c>
      <c r="K231" s="95">
        <f>SUM(L231:O231)</f>
        <v>1027363.6</v>
      </c>
      <c r="L231" s="95">
        <v>0</v>
      </c>
      <c r="M231" s="95">
        <v>0</v>
      </c>
      <c r="N231" s="95">
        <v>0</v>
      </c>
      <c r="O231" s="95">
        <v>1027363.6</v>
      </c>
      <c r="P231" s="95">
        <f>K231/H231</f>
        <v>2440.2935866983371</v>
      </c>
      <c r="Q231" s="95">
        <v>9673</v>
      </c>
      <c r="R231" s="91" t="s">
        <v>72</v>
      </c>
      <c r="S231" s="24"/>
      <c r="T231" s="24"/>
    </row>
    <row r="232" spans="1:21" ht="24.95" customHeight="1">
      <c r="A232" s="138" t="s">
        <v>1837</v>
      </c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</row>
    <row r="233" spans="1:21" ht="36.950000000000003" customHeight="1">
      <c r="A233" s="126" t="s">
        <v>914</v>
      </c>
      <c r="B233" s="126"/>
      <c r="C233" s="88" t="s">
        <v>28</v>
      </c>
      <c r="D233" s="88" t="s">
        <v>28</v>
      </c>
      <c r="E233" s="88" t="s">
        <v>28</v>
      </c>
      <c r="F233" s="36" t="s">
        <v>28</v>
      </c>
      <c r="G233" s="36" t="s">
        <v>28</v>
      </c>
      <c r="H233" s="37">
        <f t="shared" ref="H233:N233" si="50">SUM(H234)</f>
        <v>861.6</v>
      </c>
      <c r="I233" s="37">
        <f t="shared" si="50"/>
        <v>88.5</v>
      </c>
      <c r="J233" s="37">
        <f t="shared" si="50"/>
        <v>773.1</v>
      </c>
      <c r="K233" s="37">
        <f t="shared" si="50"/>
        <v>5371460</v>
      </c>
      <c r="L233" s="37">
        <f t="shared" si="50"/>
        <v>0</v>
      </c>
      <c r="M233" s="37">
        <f t="shared" si="50"/>
        <v>0</v>
      </c>
      <c r="N233" s="37">
        <f t="shared" si="50"/>
        <v>0</v>
      </c>
      <c r="O233" s="37">
        <f>SUM(O234)</f>
        <v>5371460</v>
      </c>
      <c r="P233" s="38">
        <f>K233/H233</f>
        <v>6234.2850510677808</v>
      </c>
      <c r="Q233" s="39" t="s">
        <v>28</v>
      </c>
      <c r="R233" s="40" t="s">
        <v>28</v>
      </c>
    </row>
    <row r="234" spans="1:21" ht="20.100000000000001" customHeight="1">
      <c r="A234" s="94" t="s">
        <v>1034</v>
      </c>
      <c r="B234" s="93" t="s">
        <v>1715</v>
      </c>
      <c r="C234" s="87">
        <v>1979</v>
      </c>
      <c r="D234" s="87">
        <v>2016</v>
      </c>
      <c r="E234" s="87" t="s">
        <v>26</v>
      </c>
      <c r="F234" s="85">
        <v>2</v>
      </c>
      <c r="G234" s="85">
        <v>3</v>
      </c>
      <c r="H234" s="97">
        <v>861.6</v>
      </c>
      <c r="I234" s="97">
        <v>88.5</v>
      </c>
      <c r="J234" s="97">
        <v>773.1</v>
      </c>
      <c r="K234" s="97">
        <f>SUM(L234:O234)</f>
        <v>5371460</v>
      </c>
      <c r="L234" s="97">
        <v>0</v>
      </c>
      <c r="M234" s="97">
        <v>0</v>
      </c>
      <c r="N234" s="97">
        <v>0</v>
      </c>
      <c r="O234" s="97">
        <v>5371460</v>
      </c>
      <c r="P234" s="105">
        <f>K234/H234</f>
        <v>6234.2850510677808</v>
      </c>
      <c r="Q234" s="97">
        <v>9673</v>
      </c>
      <c r="R234" s="30" t="s">
        <v>72</v>
      </c>
    </row>
    <row r="235" spans="1:21" ht="24.95" customHeight="1">
      <c r="A235" s="138" t="s">
        <v>1838</v>
      </c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</row>
    <row r="236" spans="1:21" ht="35.1" customHeight="1">
      <c r="A236" s="126" t="s">
        <v>198</v>
      </c>
      <c r="B236" s="126"/>
      <c r="C236" s="88" t="s">
        <v>28</v>
      </c>
      <c r="D236" s="88" t="s">
        <v>28</v>
      </c>
      <c r="E236" s="88" t="s">
        <v>28</v>
      </c>
      <c r="F236" s="36" t="s">
        <v>28</v>
      </c>
      <c r="G236" s="36" t="s">
        <v>28</v>
      </c>
      <c r="H236" s="37">
        <f t="shared" ref="H236:N236" si="51">SUM(H237)</f>
        <v>319.37</v>
      </c>
      <c r="I236" s="37">
        <f t="shared" si="51"/>
        <v>0</v>
      </c>
      <c r="J236" s="37">
        <f t="shared" si="51"/>
        <v>193.84</v>
      </c>
      <c r="K236" s="37">
        <f t="shared" si="51"/>
        <v>3249520.6</v>
      </c>
      <c r="L236" s="37">
        <f t="shared" si="51"/>
        <v>0</v>
      </c>
      <c r="M236" s="37">
        <f t="shared" si="51"/>
        <v>0</v>
      </c>
      <c r="N236" s="37">
        <f t="shared" si="51"/>
        <v>0</v>
      </c>
      <c r="O236" s="37">
        <f>SUM(O237)</f>
        <v>3249520.6</v>
      </c>
      <c r="P236" s="38">
        <f>K236/H236</f>
        <v>10174.783479976204</v>
      </c>
      <c r="Q236" s="39" t="s">
        <v>28</v>
      </c>
      <c r="R236" s="40" t="s">
        <v>28</v>
      </c>
    </row>
    <row r="237" spans="1:21" s="47" customFormat="1" ht="20.100000000000001" customHeight="1">
      <c r="A237" s="87" t="s">
        <v>1035</v>
      </c>
      <c r="B237" s="63" t="s">
        <v>199</v>
      </c>
      <c r="C237" s="87">
        <v>1917</v>
      </c>
      <c r="D237" s="87" t="s">
        <v>27</v>
      </c>
      <c r="E237" s="87" t="s">
        <v>26</v>
      </c>
      <c r="F237" s="85">
        <v>2</v>
      </c>
      <c r="G237" s="85">
        <v>1</v>
      </c>
      <c r="H237" s="98">
        <v>319.37</v>
      </c>
      <c r="I237" s="98">
        <v>0</v>
      </c>
      <c r="J237" s="98">
        <v>193.84</v>
      </c>
      <c r="K237" s="97">
        <f>SUM(L237:O237)</f>
        <v>3249520.6</v>
      </c>
      <c r="L237" s="98">
        <v>0</v>
      </c>
      <c r="M237" s="98">
        <v>0</v>
      </c>
      <c r="N237" s="98">
        <v>0</v>
      </c>
      <c r="O237" s="95">
        <v>3249520.6</v>
      </c>
      <c r="P237" s="105">
        <f>K237/H237</f>
        <v>10174.783479976204</v>
      </c>
      <c r="Q237" s="97">
        <v>9673</v>
      </c>
      <c r="R237" s="27" t="s">
        <v>74</v>
      </c>
      <c r="S237" s="46"/>
      <c r="T237" s="46"/>
      <c r="U237" s="46"/>
    </row>
    <row r="238" spans="1:21" ht="24.95" customHeight="1">
      <c r="A238" s="138" t="s">
        <v>1839</v>
      </c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</row>
    <row r="239" spans="1:21" ht="36.75" customHeight="1">
      <c r="A239" s="126" t="s">
        <v>213</v>
      </c>
      <c r="B239" s="126"/>
      <c r="C239" s="88" t="s">
        <v>28</v>
      </c>
      <c r="D239" s="88" t="s">
        <v>28</v>
      </c>
      <c r="E239" s="88" t="s">
        <v>28</v>
      </c>
      <c r="F239" s="36" t="s">
        <v>28</v>
      </c>
      <c r="G239" s="36" t="s">
        <v>28</v>
      </c>
      <c r="H239" s="37">
        <f t="shared" ref="H239:N239" si="52">SUM(H240:H251)</f>
        <v>12106.2</v>
      </c>
      <c r="I239" s="37">
        <f t="shared" si="52"/>
        <v>2220.1999999999998</v>
      </c>
      <c r="J239" s="37">
        <f t="shared" si="52"/>
        <v>9679.2999999999993</v>
      </c>
      <c r="K239" s="37">
        <f t="shared" si="52"/>
        <v>34279150.149999999</v>
      </c>
      <c r="L239" s="37">
        <f t="shared" si="52"/>
        <v>0</v>
      </c>
      <c r="M239" s="37">
        <f t="shared" si="52"/>
        <v>0</v>
      </c>
      <c r="N239" s="37">
        <f t="shared" si="52"/>
        <v>0</v>
      </c>
      <c r="O239" s="37">
        <f>SUM(O240:O251)</f>
        <v>34279150.149999999</v>
      </c>
      <c r="P239" s="38">
        <f>K239/H239</f>
        <v>2831.5367456344679</v>
      </c>
      <c r="Q239" s="39" t="s">
        <v>28</v>
      </c>
      <c r="R239" s="40" t="s">
        <v>28</v>
      </c>
    </row>
    <row r="240" spans="1:21" s="47" customFormat="1" ht="20.100000000000001" customHeight="1">
      <c r="A240" s="87" t="s">
        <v>1036</v>
      </c>
      <c r="B240" s="93" t="s">
        <v>200</v>
      </c>
      <c r="C240" s="87">
        <v>1954</v>
      </c>
      <c r="D240" s="87" t="s">
        <v>27</v>
      </c>
      <c r="E240" s="94" t="s">
        <v>26</v>
      </c>
      <c r="F240" s="85">
        <v>2</v>
      </c>
      <c r="G240" s="85">
        <v>1</v>
      </c>
      <c r="H240" s="98">
        <v>535.20000000000005</v>
      </c>
      <c r="I240" s="98">
        <v>137</v>
      </c>
      <c r="J240" s="98">
        <v>398.2</v>
      </c>
      <c r="K240" s="97">
        <f t="shared" ref="K240:K251" si="53">SUM(L240:O240)</f>
        <v>2500200</v>
      </c>
      <c r="L240" s="98">
        <v>0</v>
      </c>
      <c r="M240" s="98">
        <v>0</v>
      </c>
      <c r="N240" s="98">
        <v>0</v>
      </c>
      <c r="O240" s="95">
        <v>2500200</v>
      </c>
      <c r="P240" s="105">
        <f t="shared" ref="P240:P251" si="54">K240/H240</f>
        <v>4671.5246636771299</v>
      </c>
      <c r="Q240" s="97">
        <v>9673</v>
      </c>
      <c r="R240" s="27" t="s">
        <v>73</v>
      </c>
      <c r="S240" s="46"/>
      <c r="T240" s="46"/>
      <c r="U240" s="46"/>
    </row>
    <row r="241" spans="1:207" s="47" customFormat="1" ht="20.100000000000001" customHeight="1">
      <c r="A241" s="87" t="s">
        <v>1037</v>
      </c>
      <c r="B241" s="93" t="s">
        <v>201</v>
      </c>
      <c r="C241" s="87">
        <v>1956</v>
      </c>
      <c r="D241" s="87" t="s">
        <v>27</v>
      </c>
      <c r="E241" s="94" t="s">
        <v>26</v>
      </c>
      <c r="F241" s="85">
        <v>2</v>
      </c>
      <c r="G241" s="85">
        <v>1</v>
      </c>
      <c r="H241" s="98">
        <v>530</v>
      </c>
      <c r="I241" s="98">
        <v>134</v>
      </c>
      <c r="J241" s="98">
        <v>396</v>
      </c>
      <c r="K241" s="97">
        <f t="shared" si="53"/>
        <v>2500200</v>
      </c>
      <c r="L241" s="98">
        <v>0</v>
      </c>
      <c r="M241" s="98">
        <v>0</v>
      </c>
      <c r="N241" s="98">
        <v>0</v>
      </c>
      <c r="O241" s="95">
        <v>2500200</v>
      </c>
      <c r="P241" s="105">
        <f t="shared" si="54"/>
        <v>4717.3584905660373</v>
      </c>
      <c r="Q241" s="97">
        <v>9673</v>
      </c>
      <c r="R241" s="27" t="s">
        <v>73</v>
      </c>
      <c r="S241" s="46"/>
      <c r="T241" s="46"/>
      <c r="U241" s="46"/>
    </row>
    <row r="242" spans="1:207" s="47" customFormat="1" ht="20.100000000000001" customHeight="1">
      <c r="A242" s="87" t="s">
        <v>1038</v>
      </c>
      <c r="B242" s="93" t="s">
        <v>202</v>
      </c>
      <c r="C242" s="87">
        <v>1953</v>
      </c>
      <c r="D242" s="87" t="s">
        <v>27</v>
      </c>
      <c r="E242" s="94" t="s">
        <v>26</v>
      </c>
      <c r="F242" s="85">
        <v>1</v>
      </c>
      <c r="G242" s="85">
        <v>1</v>
      </c>
      <c r="H242" s="98">
        <v>293</v>
      </c>
      <c r="I242" s="98">
        <v>74</v>
      </c>
      <c r="J242" s="98">
        <v>219</v>
      </c>
      <c r="K242" s="97">
        <f t="shared" si="53"/>
        <v>2161000</v>
      </c>
      <c r="L242" s="98">
        <v>0</v>
      </c>
      <c r="M242" s="98">
        <v>0</v>
      </c>
      <c r="N242" s="98">
        <v>0</v>
      </c>
      <c r="O242" s="95">
        <v>2161000</v>
      </c>
      <c r="P242" s="105">
        <f t="shared" si="54"/>
        <v>7375.4266211604099</v>
      </c>
      <c r="Q242" s="97">
        <v>9673</v>
      </c>
      <c r="R242" s="27" t="s">
        <v>73</v>
      </c>
      <c r="S242" s="46"/>
      <c r="T242" s="46"/>
      <c r="U242" s="46"/>
    </row>
    <row r="243" spans="1:207" s="47" customFormat="1" ht="21" customHeight="1">
      <c r="A243" s="145" t="s">
        <v>1039</v>
      </c>
      <c r="B243" s="146" t="s">
        <v>203</v>
      </c>
      <c r="C243" s="127">
        <v>1960</v>
      </c>
      <c r="D243" s="145" t="s">
        <v>27</v>
      </c>
      <c r="E243" s="145" t="s">
        <v>26</v>
      </c>
      <c r="F243" s="136">
        <v>3</v>
      </c>
      <c r="G243" s="136">
        <v>2</v>
      </c>
      <c r="H243" s="155">
        <v>1545.7</v>
      </c>
      <c r="I243" s="155">
        <v>36.200000000000003</v>
      </c>
      <c r="J243" s="155">
        <v>1509.5</v>
      </c>
      <c r="K243" s="97">
        <f t="shared" si="53"/>
        <v>300000</v>
      </c>
      <c r="L243" s="98">
        <v>0</v>
      </c>
      <c r="M243" s="98">
        <v>0</v>
      </c>
      <c r="N243" s="98">
        <v>0</v>
      </c>
      <c r="O243" s="95">
        <v>300000</v>
      </c>
      <c r="P243" s="105">
        <f>K243/H243</f>
        <v>194.08682150481982</v>
      </c>
      <c r="Q243" s="97">
        <v>9673</v>
      </c>
      <c r="R243" s="27" t="s">
        <v>73</v>
      </c>
      <c r="S243" s="46"/>
      <c r="T243" s="46"/>
      <c r="U243" s="46"/>
    </row>
    <row r="244" spans="1:207" s="47" customFormat="1" ht="21" customHeight="1">
      <c r="A244" s="145"/>
      <c r="B244" s="146"/>
      <c r="C244" s="127"/>
      <c r="D244" s="145"/>
      <c r="E244" s="145"/>
      <c r="F244" s="136"/>
      <c r="G244" s="136"/>
      <c r="H244" s="155"/>
      <c r="I244" s="155"/>
      <c r="J244" s="155"/>
      <c r="K244" s="97">
        <f t="shared" si="53"/>
        <v>6633195.2000000002</v>
      </c>
      <c r="L244" s="98">
        <v>0</v>
      </c>
      <c r="M244" s="98">
        <v>0</v>
      </c>
      <c r="N244" s="98">
        <v>0</v>
      </c>
      <c r="O244" s="95">
        <v>6633195.2000000002</v>
      </c>
      <c r="P244" s="105">
        <f>K244/H243</f>
        <v>4291.3859092967587</v>
      </c>
      <c r="Q244" s="97">
        <v>9673</v>
      </c>
      <c r="R244" s="27" t="s">
        <v>74</v>
      </c>
      <c r="S244" s="46"/>
      <c r="T244" s="46"/>
      <c r="U244" s="46"/>
    </row>
    <row r="245" spans="1:207" s="47" customFormat="1" ht="20.100000000000001" customHeight="1">
      <c r="A245" s="87" t="s">
        <v>1040</v>
      </c>
      <c r="B245" s="93" t="s">
        <v>204</v>
      </c>
      <c r="C245" s="94">
        <v>1972</v>
      </c>
      <c r="D245" s="87" t="s">
        <v>27</v>
      </c>
      <c r="E245" s="87" t="s">
        <v>26</v>
      </c>
      <c r="F245" s="85">
        <v>4</v>
      </c>
      <c r="G245" s="85">
        <v>3</v>
      </c>
      <c r="H245" s="97">
        <v>2101.1999999999998</v>
      </c>
      <c r="I245" s="97">
        <v>146.1</v>
      </c>
      <c r="J245" s="97">
        <v>1955.1</v>
      </c>
      <c r="K245" s="97">
        <f t="shared" si="53"/>
        <v>4922300</v>
      </c>
      <c r="L245" s="98">
        <v>0</v>
      </c>
      <c r="M245" s="98">
        <v>0</v>
      </c>
      <c r="N245" s="98">
        <v>0</v>
      </c>
      <c r="O245" s="95">
        <v>4922300</v>
      </c>
      <c r="P245" s="105">
        <f t="shared" si="54"/>
        <v>2342.6137445269374</v>
      </c>
      <c r="Q245" s="97">
        <v>9673</v>
      </c>
      <c r="R245" s="27" t="s">
        <v>72</v>
      </c>
      <c r="S245" s="46"/>
      <c r="T245" s="46"/>
      <c r="U245" s="46"/>
    </row>
    <row r="246" spans="1:207" s="47" customFormat="1" ht="20.100000000000001" customHeight="1">
      <c r="A246" s="87" t="s">
        <v>1041</v>
      </c>
      <c r="B246" s="93" t="s">
        <v>1701</v>
      </c>
      <c r="C246" s="94">
        <v>1971</v>
      </c>
      <c r="D246" s="87" t="s">
        <v>27</v>
      </c>
      <c r="E246" s="87" t="s">
        <v>26</v>
      </c>
      <c r="F246" s="85">
        <v>2</v>
      </c>
      <c r="G246" s="85">
        <v>2</v>
      </c>
      <c r="H246" s="97">
        <v>723</v>
      </c>
      <c r="I246" s="97">
        <v>49</v>
      </c>
      <c r="J246" s="97">
        <v>467.3</v>
      </c>
      <c r="K246" s="97">
        <f t="shared" si="53"/>
        <v>3380000</v>
      </c>
      <c r="L246" s="98">
        <v>0</v>
      </c>
      <c r="M246" s="98">
        <v>0</v>
      </c>
      <c r="N246" s="98">
        <v>0</v>
      </c>
      <c r="O246" s="95">
        <v>3380000</v>
      </c>
      <c r="P246" s="105">
        <f>K246/H246</f>
        <v>4674.9654218533888</v>
      </c>
      <c r="Q246" s="97">
        <v>9673</v>
      </c>
      <c r="R246" s="27" t="s">
        <v>73</v>
      </c>
      <c r="S246" s="46"/>
      <c r="T246" s="46"/>
      <c r="U246" s="46"/>
    </row>
    <row r="247" spans="1:207" s="47" customFormat="1" ht="20.100000000000001" customHeight="1">
      <c r="A247" s="87" t="s">
        <v>1042</v>
      </c>
      <c r="B247" s="93" t="s">
        <v>205</v>
      </c>
      <c r="C247" s="94">
        <v>1956</v>
      </c>
      <c r="D247" s="87">
        <v>2010</v>
      </c>
      <c r="E247" s="87" t="s">
        <v>26</v>
      </c>
      <c r="F247" s="85">
        <v>2</v>
      </c>
      <c r="G247" s="85">
        <v>2</v>
      </c>
      <c r="H247" s="97">
        <v>520.70000000000005</v>
      </c>
      <c r="I247" s="97">
        <v>192.4</v>
      </c>
      <c r="J247" s="97">
        <v>328.3</v>
      </c>
      <c r="K247" s="97">
        <f t="shared" si="53"/>
        <v>1458644</v>
      </c>
      <c r="L247" s="98">
        <v>0</v>
      </c>
      <c r="M247" s="98">
        <v>0</v>
      </c>
      <c r="N247" s="98">
        <v>0</v>
      </c>
      <c r="O247" s="95">
        <v>1458644</v>
      </c>
      <c r="P247" s="105">
        <f t="shared" si="54"/>
        <v>2801.3136162857691</v>
      </c>
      <c r="Q247" s="97">
        <v>9673</v>
      </c>
      <c r="R247" s="27" t="s">
        <v>74</v>
      </c>
      <c r="S247" s="46"/>
      <c r="T247" s="46"/>
      <c r="U247" s="46"/>
    </row>
    <row r="248" spans="1:207" s="47" customFormat="1" ht="20.100000000000001" customHeight="1">
      <c r="A248" s="87" t="s">
        <v>1043</v>
      </c>
      <c r="B248" s="93" t="s">
        <v>206</v>
      </c>
      <c r="C248" s="94">
        <v>1956</v>
      </c>
      <c r="D248" s="87">
        <v>2010</v>
      </c>
      <c r="E248" s="87" t="s">
        <v>26</v>
      </c>
      <c r="F248" s="85">
        <v>2</v>
      </c>
      <c r="G248" s="85">
        <v>2</v>
      </c>
      <c r="H248" s="97">
        <v>515.70000000000005</v>
      </c>
      <c r="I248" s="97">
        <v>189.1</v>
      </c>
      <c r="J248" s="97">
        <v>326.60000000000002</v>
      </c>
      <c r="K248" s="97">
        <f t="shared" si="53"/>
        <v>1179830</v>
      </c>
      <c r="L248" s="98">
        <v>0</v>
      </c>
      <c r="M248" s="98">
        <v>0</v>
      </c>
      <c r="N248" s="98">
        <v>0</v>
      </c>
      <c r="O248" s="95">
        <v>1179830</v>
      </c>
      <c r="P248" s="105">
        <f t="shared" si="54"/>
        <v>2287.8223773511731</v>
      </c>
      <c r="Q248" s="97">
        <v>9673</v>
      </c>
      <c r="R248" s="27" t="s">
        <v>74</v>
      </c>
      <c r="S248" s="46"/>
      <c r="T248" s="46"/>
      <c r="U248" s="46"/>
    </row>
    <row r="249" spans="1:207" s="47" customFormat="1" ht="20.100000000000001" customHeight="1">
      <c r="A249" s="87" t="s">
        <v>1044</v>
      </c>
      <c r="B249" s="93" t="s">
        <v>1702</v>
      </c>
      <c r="C249" s="94">
        <v>1970</v>
      </c>
      <c r="D249" s="87" t="s">
        <v>27</v>
      </c>
      <c r="E249" s="87" t="s">
        <v>26</v>
      </c>
      <c r="F249" s="85">
        <v>5</v>
      </c>
      <c r="G249" s="85">
        <v>4</v>
      </c>
      <c r="H249" s="97">
        <v>4178.6000000000004</v>
      </c>
      <c r="I249" s="97">
        <v>997.2</v>
      </c>
      <c r="J249" s="97">
        <v>3181.4</v>
      </c>
      <c r="K249" s="97">
        <f t="shared" si="53"/>
        <v>6193557.9500000002</v>
      </c>
      <c r="L249" s="98">
        <v>0</v>
      </c>
      <c r="M249" s="98">
        <v>0</v>
      </c>
      <c r="N249" s="98">
        <v>0</v>
      </c>
      <c r="O249" s="95">
        <v>6193557.9500000002</v>
      </c>
      <c r="P249" s="105">
        <f>K249/H249</f>
        <v>1482.2088618197481</v>
      </c>
      <c r="Q249" s="97">
        <v>9673</v>
      </c>
      <c r="R249" s="27" t="s">
        <v>73</v>
      </c>
      <c r="S249" s="46"/>
      <c r="T249" s="46"/>
      <c r="U249" s="46"/>
    </row>
    <row r="250" spans="1:207" s="47" customFormat="1" ht="20.100000000000001" customHeight="1">
      <c r="A250" s="87" t="s">
        <v>1045</v>
      </c>
      <c r="B250" s="93" t="s">
        <v>207</v>
      </c>
      <c r="C250" s="94">
        <v>1959</v>
      </c>
      <c r="D250" s="87" t="s">
        <v>27</v>
      </c>
      <c r="E250" s="87" t="s">
        <v>26</v>
      </c>
      <c r="F250" s="85">
        <v>2</v>
      </c>
      <c r="G250" s="85">
        <v>1</v>
      </c>
      <c r="H250" s="97">
        <v>430</v>
      </c>
      <c r="I250" s="97">
        <v>20.5</v>
      </c>
      <c r="J250" s="97">
        <v>409.5</v>
      </c>
      <c r="K250" s="97">
        <f t="shared" si="53"/>
        <v>1548373</v>
      </c>
      <c r="L250" s="98">
        <v>0</v>
      </c>
      <c r="M250" s="98">
        <v>0</v>
      </c>
      <c r="N250" s="98">
        <v>0</v>
      </c>
      <c r="O250" s="95">
        <v>1548373</v>
      </c>
      <c r="P250" s="105">
        <f t="shared" si="54"/>
        <v>3600.8674418604651</v>
      </c>
      <c r="Q250" s="97">
        <v>9673</v>
      </c>
      <c r="R250" s="27" t="s">
        <v>74</v>
      </c>
      <c r="S250" s="46"/>
      <c r="T250" s="46"/>
      <c r="U250" s="46"/>
    </row>
    <row r="251" spans="1:207" s="47" customFormat="1" ht="20.100000000000001" customHeight="1">
      <c r="A251" s="87" t="s">
        <v>1046</v>
      </c>
      <c r="B251" s="93" t="s">
        <v>208</v>
      </c>
      <c r="C251" s="94">
        <v>1986</v>
      </c>
      <c r="D251" s="87" t="s">
        <v>27</v>
      </c>
      <c r="E251" s="87" t="s">
        <v>29</v>
      </c>
      <c r="F251" s="85">
        <v>2</v>
      </c>
      <c r="G251" s="85">
        <v>2</v>
      </c>
      <c r="H251" s="97">
        <v>733.1</v>
      </c>
      <c r="I251" s="97">
        <v>244.7</v>
      </c>
      <c r="J251" s="97">
        <v>488.4</v>
      </c>
      <c r="K251" s="97">
        <f t="shared" si="53"/>
        <v>1501850</v>
      </c>
      <c r="L251" s="98">
        <v>0</v>
      </c>
      <c r="M251" s="98">
        <v>0</v>
      </c>
      <c r="N251" s="98">
        <v>0</v>
      </c>
      <c r="O251" s="95">
        <v>1501850</v>
      </c>
      <c r="P251" s="105">
        <f t="shared" si="54"/>
        <v>2048.6291092620377</v>
      </c>
      <c r="Q251" s="97">
        <v>9673</v>
      </c>
      <c r="R251" s="27" t="s">
        <v>72</v>
      </c>
      <c r="S251" s="46"/>
      <c r="T251" s="46"/>
      <c r="U251" s="46"/>
    </row>
    <row r="252" spans="1:207" ht="24.95" customHeight="1">
      <c r="A252" s="138" t="s">
        <v>1967</v>
      </c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</row>
    <row r="253" spans="1:207" ht="39.950000000000003" customHeight="1">
      <c r="A253" s="126" t="s">
        <v>1968</v>
      </c>
      <c r="B253" s="126"/>
      <c r="C253" s="88" t="s">
        <v>28</v>
      </c>
      <c r="D253" s="88" t="s">
        <v>28</v>
      </c>
      <c r="E253" s="88" t="s">
        <v>28</v>
      </c>
      <c r="F253" s="36" t="s">
        <v>28</v>
      </c>
      <c r="G253" s="36" t="s">
        <v>28</v>
      </c>
      <c r="H253" s="37">
        <f t="shared" ref="H253:N253" si="55">SUM(H254:H256)</f>
        <v>811</v>
      </c>
      <c r="I253" s="37">
        <f t="shared" si="55"/>
        <v>0</v>
      </c>
      <c r="J253" s="37">
        <f t="shared" si="55"/>
        <v>811</v>
      </c>
      <c r="K253" s="37">
        <f t="shared" si="55"/>
        <v>4708984</v>
      </c>
      <c r="L253" s="37">
        <f t="shared" si="55"/>
        <v>0</v>
      </c>
      <c r="M253" s="37">
        <f t="shared" si="55"/>
        <v>0</v>
      </c>
      <c r="N253" s="37">
        <f t="shared" si="55"/>
        <v>0</v>
      </c>
      <c r="O253" s="37">
        <f>SUM(O254:O256)</f>
        <v>4708984</v>
      </c>
      <c r="P253" s="38">
        <f>K253/H253</f>
        <v>5806.3921085080146</v>
      </c>
      <c r="Q253" s="39" t="s">
        <v>28</v>
      </c>
      <c r="R253" s="40" t="s">
        <v>28</v>
      </c>
    </row>
    <row r="254" spans="1:207" s="64" customFormat="1" ht="21.95" customHeight="1">
      <c r="A254" s="87" t="s">
        <v>1047</v>
      </c>
      <c r="B254" s="93" t="s">
        <v>209</v>
      </c>
      <c r="C254" s="94">
        <v>1960</v>
      </c>
      <c r="D254" s="87" t="s">
        <v>27</v>
      </c>
      <c r="E254" s="87" t="s">
        <v>26</v>
      </c>
      <c r="F254" s="85">
        <v>2</v>
      </c>
      <c r="G254" s="85">
        <v>1</v>
      </c>
      <c r="H254" s="97">
        <v>267.60000000000002</v>
      </c>
      <c r="I254" s="97">
        <v>0</v>
      </c>
      <c r="J254" s="97">
        <v>267.60000000000002</v>
      </c>
      <c r="K254" s="97">
        <f>SUM(L254:O254)</f>
        <v>1774100</v>
      </c>
      <c r="L254" s="98">
        <v>0</v>
      </c>
      <c r="M254" s="98">
        <v>0</v>
      </c>
      <c r="N254" s="98">
        <v>0</v>
      </c>
      <c r="O254" s="95">
        <v>1774100</v>
      </c>
      <c r="P254" s="105">
        <f>K254/H254</f>
        <v>6629.6711509715988</v>
      </c>
      <c r="Q254" s="97">
        <v>9673</v>
      </c>
      <c r="R254" s="27" t="s">
        <v>72</v>
      </c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88"/>
      <c r="AK254" s="88"/>
      <c r="AL254" s="88"/>
      <c r="AM254" s="88"/>
      <c r="AN254" s="88"/>
      <c r="AO254" s="88"/>
      <c r="AP254" s="88"/>
      <c r="AQ254" s="88"/>
      <c r="AR254" s="88"/>
      <c r="AS254" s="88"/>
      <c r="AT254" s="88"/>
      <c r="AU254" s="88"/>
      <c r="AV254" s="88"/>
      <c r="AW254" s="88"/>
      <c r="AX254" s="88"/>
      <c r="AY254" s="88"/>
      <c r="AZ254" s="88"/>
      <c r="BA254" s="88"/>
      <c r="BB254" s="88"/>
      <c r="BC254" s="88"/>
      <c r="BD254" s="88"/>
      <c r="BE254" s="88"/>
      <c r="BF254" s="88"/>
      <c r="BG254" s="88"/>
      <c r="BH254" s="88"/>
      <c r="BI254" s="88"/>
      <c r="BJ254" s="88"/>
      <c r="BK254" s="88"/>
      <c r="BL254" s="88"/>
      <c r="BM254" s="88"/>
      <c r="BN254" s="88"/>
      <c r="BO254" s="88"/>
      <c r="BP254" s="88"/>
      <c r="BQ254" s="88"/>
      <c r="BR254" s="88"/>
      <c r="BS254" s="88"/>
      <c r="BT254" s="88"/>
      <c r="BU254" s="88"/>
      <c r="BV254" s="88"/>
      <c r="BW254" s="88"/>
      <c r="BX254" s="88"/>
      <c r="BY254" s="88"/>
      <c r="BZ254" s="88"/>
      <c r="CA254" s="88"/>
      <c r="CB254" s="88"/>
      <c r="CC254" s="88"/>
      <c r="CD254" s="88"/>
      <c r="CE254" s="88"/>
      <c r="CF254" s="88"/>
      <c r="CG254" s="88"/>
      <c r="CH254" s="88"/>
      <c r="CI254" s="88"/>
      <c r="CJ254" s="88"/>
      <c r="CK254" s="88"/>
      <c r="CL254" s="88"/>
      <c r="CM254" s="88"/>
      <c r="CN254" s="88"/>
      <c r="CO254" s="88"/>
      <c r="CP254" s="88"/>
      <c r="CQ254" s="88"/>
      <c r="CR254" s="88"/>
      <c r="CS254" s="88"/>
      <c r="CT254" s="88"/>
      <c r="CU254" s="88"/>
      <c r="CV254" s="88"/>
      <c r="CW254" s="88"/>
      <c r="CX254" s="88"/>
      <c r="CY254" s="88"/>
      <c r="CZ254" s="88"/>
      <c r="DA254" s="88"/>
      <c r="DB254" s="88"/>
      <c r="DC254" s="88"/>
      <c r="DD254" s="88"/>
      <c r="DE254" s="88"/>
      <c r="DF254" s="88"/>
      <c r="DG254" s="88"/>
      <c r="DH254" s="88"/>
      <c r="DI254" s="88"/>
      <c r="DJ254" s="88"/>
      <c r="DK254" s="88"/>
      <c r="DL254" s="88"/>
      <c r="DM254" s="88"/>
      <c r="DN254" s="88"/>
      <c r="DO254" s="88"/>
      <c r="DP254" s="88"/>
      <c r="DQ254" s="88"/>
      <c r="DR254" s="88"/>
      <c r="DS254" s="88"/>
      <c r="DT254" s="88"/>
      <c r="DU254" s="88"/>
      <c r="DV254" s="88"/>
      <c r="DW254" s="88"/>
      <c r="DX254" s="88"/>
      <c r="DY254" s="88"/>
      <c r="DZ254" s="88"/>
      <c r="EA254" s="88"/>
      <c r="EB254" s="88"/>
      <c r="EC254" s="88"/>
      <c r="ED254" s="88"/>
      <c r="EE254" s="88"/>
      <c r="EF254" s="88"/>
      <c r="EG254" s="88"/>
      <c r="EH254" s="88"/>
      <c r="EI254" s="88"/>
      <c r="EJ254" s="88"/>
      <c r="EK254" s="88"/>
      <c r="EL254" s="88"/>
      <c r="EM254" s="88"/>
      <c r="EN254" s="88"/>
      <c r="EO254" s="88"/>
      <c r="EP254" s="88"/>
      <c r="EQ254" s="88"/>
      <c r="ER254" s="88"/>
      <c r="ES254" s="88"/>
      <c r="ET254" s="88"/>
      <c r="EU254" s="88"/>
      <c r="EV254" s="88"/>
      <c r="EW254" s="88"/>
      <c r="EX254" s="88"/>
      <c r="EY254" s="88"/>
      <c r="EZ254" s="88"/>
      <c r="FA254" s="88"/>
      <c r="FB254" s="88"/>
      <c r="FC254" s="88"/>
      <c r="FD254" s="88"/>
      <c r="FE254" s="88"/>
      <c r="FF254" s="88"/>
      <c r="FG254" s="88"/>
      <c r="FH254" s="88"/>
      <c r="FI254" s="88"/>
      <c r="FJ254" s="88"/>
      <c r="FK254" s="88"/>
      <c r="FL254" s="88"/>
      <c r="FM254" s="88"/>
      <c r="FN254" s="88"/>
      <c r="FO254" s="88"/>
      <c r="FP254" s="88"/>
      <c r="FQ254" s="88"/>
      <c r="FR254" s="88"/>
      <c r="FS254" s="88"/>
      <c r="FT254" s="88"/>
      <c r="FU254" s="88"/>
      <c r="FV254" s="88"/>
      <c r="FW254" s="88"/>
      <c r="FX254" s="88"/>
      <c r="FY254" s="88"/>
      <c r="FZ254" s="88"/>
      <c r="GA254" s="88"/>
      <c r="GB254" s="88"/>
      <c r="GC254" s="88"/>
      <c r="GD254" s="88"/>
      <c r="GE254" s="88"/>
      <c r="GF254" s="88"/>
      <c r="GG254" s="88"/>
      <c r="GH254" s="88"/>
      <c r="GI254" s="88"/>
      <c r="GJ254" s="88"/>
      <c r="GK254" s="88"/>
      <c r="GL254" s="88"/>
      <c r="GM254" s="88"/>
      <c r="GN254" s="88"/>
      <c r="GO254" s="88"/>
      <c r="GP254" s="88"/>
      <c r="GQ254" s="88"/>
      <c r="GR254" s="88"/>
      <c r="GS254" s="88"/>
      <c r="GT254" s="88"/>
      <c r="GU254" s="88"/>
      <c r="GV254" s="88"/>
      <c r="GW254" s="88"/>
      <c r="GX254" s="88"/>
      <c r="GY254" s="88"/>
    </row>
    <row r="255" spans="1:207" s="64" customFormat="1" ht="21.95" customHeight="1">
      <c r="A255" s="87" t="s">
        <v>1048</v>
      </c>
      <c r="B255" s="93" t="s">
        <v>210</v>
      </c>
      <c r="C255" s="94">
        <v>1961</v>
      </c>
      <c r="D255" s="87" t="s">
        <v>27</v>
      </c>
      <c r="E255" s="87" t="s">
        <v>26</v>
      </c>
      <c r="F255" s="85">
        <v>2</v>
      </c>
      <c r="G255" s="85">
        <v>1</v>
      </c>
      <c r="H255" s="97">
        <v>271.89999999999998</v>
      </c>
      <c r="I255" s="97">
        <v>0</v>
      </c>
      <c r="J255" s="97">
        <v>271.89999999999998</v>
      </c>
      <c r="K255" s="97">
        <f>SUM(L255:O255)</f>
        <v>1467442</v>
      </c>
      <c r="L255" s="98">
        <v>0</v>
      </c>
      <c r="M255" s="98">
        <v>0</v>
      </c>
      <c r="N255" s="98">
        <v>0</v>
      </c>
      <c r="O255" s="95">
        <v>1467442</v>
      </c>
      <c r="P255" s="105">
        <f>K255/H255</f>
        <v>5396.9915410077238</v>
      </c>
      <c r="Q255" s="97">
        <v>9673</v>
      </c>
      <c r="R255" s="27" t="s">
        <v>73</v>
      </c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  <c r="AH255" s="88"/>
      <c r="AI255" s="88"/>
      <c r="AJ255" s="88"/>
      <c r="AK255" s="88"/>
      <c r="AL255" s="88"/>
      <c r="AM255" s="88"/>
      <c r="AN255" s="88"/>
      <c r="AO255" s="88"/>
      <c r="AP255" s="88"/>
      <c r="AQ255" s="88"/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  <c r="BC255" s="88"/>
      <c r="BD255" s="88"/>
      <c r="BE255" s="88"/>
      <c r="BF255" s="88"/>
      <c r="BG255" s="88"/>
      <c r="BH255" s="88"/>
      <c r="BI255" s="88"/>
      <c r="BJ255" s="88"/>
      <c r="BK255" s="88"/>
      <c r="BL255" s="88"/>
      <c r="BM255" s="88"/>
      <c r="BN255" s="88"/>
      <c r="BO255" s="88"/>
      <c r="BP255" s="88"/>
      <c r="BQ255" s="88"/>
      <c r="BR255" s="88"/>
      <c r="BS255" s="88"/>
      <c r="BT255" s="88"/>
      <c r="BU255" s="88"/>
      <c r="BV255" s="88"/>
      <c r="BW255" s="88"/>
      <c r="BX255" s="88"/>
      <c r="BY255" s="88"/>
      <c r="BZ255" s="88"/>
      <c r="CA255" s="88"/>
      <c r="CB255" s="88"/>
      <c r="CC255" s="88"/>
      <c r="CD255" s="88"/>
      <c r="CE255" s="88"/>
      <c r="CF255" s="88"/>
      <c r="CG255" s="88"/>
      <c r="CH255" s="88"/>
      <c r="CI255" s="88"/>
      <c r="CJ255" s="88"/>
      <c r="CK255" s="88"/>
      <c r="CL255" s="88"/>
      <c r="CM255" s="88"/>
      <c r="CN255" s="88"/>
      <c r="CO255" s="88"/>
      <c r="CP255" s="88"/>
      <c r="CQ255" s="88"/>
      <c r="CR255" s="88"/>
      <c r="CS255" s="88"/>
      <c r="CT255" s="88"/>
      <c r="CU255" s="88"/>
      <c r="CV255" s="88"/>
      <c r="CW255" s="88"/>
      <c r="CX255" s="88"/>
      <c r="CY255" s="88"/>
      <c r="CZ255" s="88"/>
      <c r="DA255" s="88"/>
      <c r="DB255" s="88"/>
      <c r="DC255" s="88"/>
      <c r="DD255" s="88"/>
      <c r="DE255" s="88"/>
      <c r="DF255" s="88"/>
      <c r="DG255" s="88"/>
      <c r="DH255" s="88"/>
      <c r="DI255" s="88"/>
      <c r="DJ255" s="88"/>
      <c r="DK255" s="88"/>
      <c r="DL255" s="88"/>
      <c r="DM255" s="88"/>
      <c r="DN255" s="88"/>
      <c r="DO255" s="88"/>
      <c r="DP255" s="88"/>
      <c r="DQ255" s="88"/>
      <c r="DR255" s="88"/>
      <c r="DS255" s="88"/>
      <c r="DT255" s="88"/>
      <c r="DU255" s="88"/>
      <c r="DV255" s="88"/>
      <c r="DW255" s="88"/>
      <c r="DX255" s="88"/>
      <c r="DY255" s="88"/>
      <c r="DZ255" s="88"/>
      <c r="EA255" s="88"/>
      <c r="EB255" s="88"/>
      <c r="EC255" s="88"/>
      <c r="ED255" s="88"/>
      <c r="EE255" s="88"/>
      <c r="EF255" s="88"/>
      <c r="EG255" s="88"/>
      <c r="EH255" s="88"/>
      <c r="EI255" s="88"/>
      <c r="EJ255" s="88"/>
      <c r="EK255" s="88"/>
      <c r="EL255" s="88"/>
      <c r="EM255" s="88"/>
      <c r="EN255" s="88"/>
      <c r="EO255" s="88"/>
      <c r="EP255" s="88"/>
      <c r="EQ255" s="88"/>
      <c r="ER255" s="88"/>
      <c r="ES255" s="88"/>
      <c r="ET255" s="88"/>
      <c r="EU255" s="88"/>
      <c r="EV255" s="88"/>
      <c r="EW255" s="88"/>
      <c r="EX255" s="88"/>
      <c r="EY255" s="88"/>
      <c r="EZ255" s="88"/>
      <c r="FA255" s="88"/>
      <c r="FB255" s="88"/>
      <c r="FC255" s="88"/>
      <c r="FD255" s="88"/>
      <c r="FE255" s="88"/>
      <c r="FF255" s="88"/>
      <c r="FG255" s="88"/>
      <c r="FH255" s="88"/>
      <c r="FI255" s="88"/>
      <c r="FJ255" s="88"/>
      <c r="FK255" s="88"/>
      <c r="FL255" s="88"/>
      <c r="FM255" s="88"/>
      <c r="FN255" s="88"/>
      <c r="FO255" s="88"/>
      <c r="FP255" s="88"/>
      <c r="FQ255" s="88"/>
      <c r="FR255" s="88"/>
      <c r="FS255" s="88"/>
      <c r="FT255" s="88"/>
      <c r="FU255" s="88"/>
      <c r="FV255" s="88"/>
      <c r="FW255" s="88"/>
      <c r="FX255" s="88"/>
      <c r="FY255" s="88"/>
      <c r="FZ255" s="88"/>
      <c r="GA255" s="88"/>
      <c r="GB255" s="88"/>
      <c r="GC255" s="88"/>
      <c r="GD255" s="88"/>
      <c r="GE255" s="88"/>
      <c r="GF255" s="88"/>
      <c r="GG255" s="88"/>
      <c r="GH255" s="88"/>
      <c r="GI255" s="88"/>
      <c r="GJ255" s="88"/>
      <c r="GK255" s="88"/>
      <c r="GL255" s="88"/>
      <c r="GM255" s="88"/>
      <c r="GN255" s="88"/>
      <c r="GO255" s="88"/>
      <c r="GP255" s="88"/>
      <c r="GQ255" s="88"/>
      <c r="GR255" s="88"/>
      <c r="GS255" s="88"/>
      <c r="GT255" s="88"/>
      <c r="GU255" s="88"/>
      <c r="GV255" s="88"/>
      <c r="GW255" s="88"/>
      <c r="GX255" s="88"/>
      <c r="GY255" s="88"/>
    </row>
    <row r="256" spans="1:207" s="47" customFormat="1" ht="21.95" customHeight="1">
      <c r="A256" s="87" t="s">
        <v>1049</v>
      </c>
      <c r="B256" s="93" t="s">
        <v>211</v>
      </c>
      <c r="C256" s="94">
        <v>1961</v>
      </c>
      <c r="D256" s="87" t="s">
        <v>27</v>
      </c>
      <c r="E256" s="87" t="s">
        <v>26</v>
      </c>
      <c r="F256" s="85">
        <v>2</v>
      </c>
      <c r="G256" s="85">
        <v>1</v>
      </c>
      <c r="H256" s="97">
        <v>271.5</v>
      </c>
      <c r="I256" s="97">
        <v>0</v>
      </c>
      <c r="J256" s="97">
        <v>271.5</v>
      </c>
      <c r="K256" s="97">
        <f>SUM(L256:O256)</f>
        <v>1467442</v>
      </c>
      <c r="L256" s="97">
        <v>0</v>
      </c>
      <c r="M256" s="97">
        <v>0</v>
      </c>
      <c r="N256" s="97">
        <v>0</v>
      </c>
      <c r="O256" s="95">
        <v>1467442</v>
      </c>
      <c r="P256" s="105">
        <f>K256/H256</f>
        <v>5404.9429097605889</v>
      </c>
      <c r="Q256" s="97">
        <v>9673</v>
      </c>
      <c r="R256" s="27" t="s">
        <v>74</v>
      </c>
      <c r="S256" s="46"/>
      <c r="T256" s="46"/>
      <c r="U256" s="46"/>
    </row>
    <row r="257" spans="1:21" ht="30" customHeight="1">
      <c r="A257" s="138" t="s">
        <v>1840</v>
      </c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</row>
    <row r="258" spans="1:21" ht="39.950000000000003" customHeight="1">
      <c r="A258" s="126" t="s">
        <v>214</v>
      </c>
      <c r="B258" s="126"/>
      <c r="C258" s="88" t="s">
        <v>28</v>
      </c>
      <c r="D258" s="88" t="s">
        <v>28</v>
      </c>
      <c r="E258" s="88" t="s">
        <v>28</v>
      </c>
      <c r="F258" s="36" t="s">
        <v>28</v>
      </c>
      <c r="G258" s="36" t="s">
        <v>28</v>
      </c>
      <c r="H258" s="37">
        <f t="shared" ref="H258:N258" si="56">SUM(H259)</f>
        <v>5269.4</v>
      </c>
      <c r="I258" s="37">
        <f t="shared" si="56"/>
        <v>692.7</v>
      </c>
      <c r="J258" s="37">
        <f t="shared" si="56"/>
        <v>4576.7</v>
      </c>
      <c r="K258" s="37">
        <f t="shared" si="56"/>
        <v>2543000</v>
      </c>
      <c r="L258" s="37">
        <f t="shared" si="56"/>
        <v>0</v>
      </c>
      <c r="M258" s="37">
        <f t="shared" si="56"/>
        <v>0</v>
      </c>
      <c r="N258" s="37">
        <f t="shared" si="56"/>
        <v>0</v>
      </c>
      <c r="O258" s="37">
        <f>SUM(O259)</f>
        <v>2543000</v>
      </c>
      <c r="P258" s="38">
        <f>K258/H258</f>
        <v>482.59763919990894</v>
      </c>
      <c r="Q258" s="39" t="s">
        <v>28</v>
      </c>
      <c r="R258" s="40" t="s">
        <v>28</v>
      </c>
    </row>
    <row r="259" spans="1:21" s="46" customFormat="1" ht="21.95" customHeight="1">
      <c r="A259" s="87" t="s">
        <v>1050</v>
      </c>
      <c r="B259" s="93" t="s">
        <v>212</v>
      </c>
      <c r="C259" s="94">
        <v>1987</v>
      </c>
      <c r="D259" s="87" t="s">
        <v>27</v>
      </c>
      <c r="E259" s="87" t="s">
        <v>29</v>
      </c>
      <c r="F259" s="85">
        <v>4</v>
      </c>
      <c r="G259" s="85">
        <v>4</v>
      </c>
      <c r="H259" s="97">
        <v>5269.4</v>
      </c>
      <c r="I259" s="97">
        <v>692.7</v>
      </c>
      <c r="J259" s="97">
        <v>4576.7</v>
      </c>
      <c r="K259" s="97">
        <f>SUM(L259:O259)</f>
        <v>2543000</v>
      </c>
      <c r="L259" s="97">
        <v>0</v>
      </c>
      <c r="M259" s="97">
        <v>0</v>
      </c>
      <c r="N259" s="97">
        <v>0</v>
      </c>
      <c r="O259" s="95">
        <v>2543000</v>
      </c>
      <c r="P259" s="105">
        <f>K259/H259</f>
        <v>482.59763919990894</v>
      </c>
      <c r="Q259" s="97">
        <v>9673</v>
      </c>
      <c r="R259" s="27" t="s">
        <v>72</v>
      </c>
    </row>
    <row r="260" spans="1:21" ht="30" customHeight="1">
      <c r="A260" s="138" t="s">
        <v>1841</v>
      </c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</row>
    <row r="261" spans="1:21" ht="39.950000000000003" customHeight="1">
      <c r="A261" s="126" t="s">
        <v>275</v>
      </c>
      <c r="B261" s="126"/>
      <c r="C261" s="88" t="s">
        <v>28</v>
      </c>
      <c r="D261" s="88" t="s">
        <v>28</v>
      </c>
      <c r="E261" s="88" t="s">
        <v>28</v>
      </c>
      <c r="F261" s="36" t="s">
        <v>28</v>
      </c>
      <c r="G261" s="36" t="s">
        <v>28</v>
      </c>
      <c r="H261" s="37">
        <f t="shared" ref="H261:N261" si="57">SUM(H262:H314)</f>
        <v>116752.29999999997</v>
      </c>
      <c r="I261" s="37">
        <f t="shared" si="57"/>
        <v>65873.299999999974</v>
      </c>
      <c r="J261" s="37">
        <f t="shared" si="57"/>
        <v>71978.500000000015</v>
      </c>
      <c r="K261" s="37">
        <f t="shared" si="57"/>
        <v>355493428.11000001</v>
      </c>
      <c r="L261" s="37">
        <f t="shared" si="57"/>
        <v>0</v>
      </c>
      <c r="M261" s="37">
        <f t="shared" si="57"/>
        <v>0</v>
      </c>
      <c r="N261" s="37">
        <f t="shared" si="57"/>
        <v>0</v>
      </c>
      <c r="O261" s="37">
        <f>SUM(O262:O314)</f>
        <v>355493428.11000001</v>
      </c>
      <c r="P261" s="38">
        <f>K261/H261</f>
        <v>3044.851605578649</v>
      </c>
      <c r="Q261" s="39" t="s">
        <v>28</v>
      </c>
      <c r="R261" s="40" t="s">
        <v>28</v>
      </c>
    </row>
    <row r="262" spans="1:21" ht="23.1" customHeight="1">
      <c r="A262" s="91" t="s">
        <v>1051</v>
      </c>
      <c r="B262" s="93" t="s">
        <v>1787</v>
      </c>
      <c r="C262" s="94">
        <v>1986</v>
      </c>
      <c r="D262" s="87" t="s">
        <v>27</v>
      </c>
      <c r="E262" s="94" t="s">
        <v>26</v>
      </c>
      <c r="F262" s="90">
        <v>5</v>
      </c>
      <c r="G262" s="90">
        <v>4</v>
      </c>
      <c r="H262" s="84">
        <v>5330</v>
      </c>
      <c r="I262" s="84">
        <v>0</v>
      </c>
      <c r="J262" s="84">
        <v>3790.8</v>
      </c>
      <c r="K262" s="95">
        <f>SUM(L262:O262)</f>
        <v>3609210</v>
      </c>
      <c r="L262" s="95">
        <v>0</v>
      </c>
      <c r="M262" s="95">
        <v>0</v>
      </c>
      <c r="N262" s="95">
        <v>0</v>
      </c>
      <c r="O262" s="95">
        <v>3609210</v>
      </c>
      <c r="P262" s="95">
        <f t="shared" ref="P262:P314" si="58">K262/H262</f>
        <v>677.15009380863034</v>
      </c>
      <c r="Q262" s="95">
        <v>9673</v>
      </c>
      <c r="R262" s="27" t="s">
        <v>72</v>
      </c>
      <c r="S262" s="24"/>
      <c r="T262" s="24"/>
    </row>
    <row r="263" spans="1:21" s="47" customFormat="1" ht="23.1" customHeight="1">
      <c r="A263" s="91" t="s">
        <v>1052</v>
      </c>
      <c r="B263" s="109" t="s">
        <v>215</v>
      </c>
      <c r="C263" s="94">
        <v>1991</v>
      </c>
      <c r="D263" s="87" t="s">
        <v>27</v>
      </c>
      <c r="E263" s="94" t="s">
        <v>29</v>
      </c>
      <c r="F263" s="99">
        <v>9</v>
      </c>
      <c r="G263" s="99">
        <v>4</v>
      </c>
      <c r="H263" s="96">
        <v>11141</v>
      </c>
      <c r="I263" s="96">
        <v>7792.6</v>
      </c>
      <c r="J263" s="96">
        <v>7449.4</v>
      </c>
      <c r="K263" s="97">
        <f t="shared" ref="K263:K314" si="59">SUM(L263:O263)</f>
        <v>22001912</v>
      </c>
      <c r="L263" s="97">
        <v>0</v>
      </c>
      <c r="M263" s="97">
        <v>0</v>
      </c>
      <c r="N263" s="97">
        <v>0</v>
      </c>
      <c r="O263" s="82">
        <v>22001912</v>
      </c>
      <c r="P263" s="105">
        <f t="shared" si="58"/>
        <v>1974.8597073871285</v>
      </c>
      <c r="Q263" s="97">
        <v>9673</v>
      </c>
      <c r="R263" s="30" t="s">
        <v>72</v>
      </c>
      <c r="S263" s="46"/>
      <c r="T263" s="46"/>
      <c r="U263" s="46"/>
    </row>
    <row r="264" spans="1:21" s="47" customFormat="1" ht="23.1" customHeight="1">
      <c r="A264" s="91" t="s">
        <v>1053</v>
      </c>
      <c r="B264" s="109" t="s">
        <v>216</v>
      </c>
      <c r="C264" s="94">
        <v>1983</v>
      </c>
      <c r="D264" s="87" t="s">
        <v>27</v>
      </c>
      <c r="E264" s="94" t="s">
        <v>26</v>
      </c>
      <c r="F264" s="99">
        <v>5</v>
      </c>
      <c r="G264" s="99">
        <v>8</v>
      </c>
      <c r="H264" s="96">
        <v>8097.5</v>
      </c>
      <c r="I264" s="96">
        <v>6158.9</v>
      </c>
      <c r="J264" s="96">
        <v>6158.9</v>
      </c>
      <c r="K264" s="97">
        <f t="shared" si="59"/>
        <v>15945715</v>
      </c>
      <c r="L264" s="97">
        <v>0</v>
      </c>
      <c r="M264" s="97">
        <v>0</v>
      </c>
      <c r="N264" s="97">
        <v>0</v>
      </c>
      <c r="O264" s="96">
        <v>15945715</v>
      </c>
      <c r="P264" s="105">
        <f t="shared" si="58"/>
        <v>1969.2145723988885</v>
      </c>
      <c r="Q264" s="97">
        <v>9673</v>
      </c>
      <c r="R264" s="30" t="s">
        <v>72</v>
      </c>
      <c r="S264" s="62"/>
      <c r="T264" s="62"/>
      <c r="U264" s="46"/>
    </row>
    <row r="265" spans="1:21" s="47" customFormat="1" ht="23.1" customHeight="1">
      <c r="A265" s="91" t="s">
        <v>1054</v>
      </c>
      <c r="B265" s="109" t="s">
        <v>271</v>
      </c>
      <c r="C265" s="94">
        <v>1988</v>
      </c>
      <c r="D265" s="87" t="s">
        <v>27</v>
      </c>
      <c r="E265" s="94" t="s">
        <v>29</v>
      </c>
      <c r="F265" s="99">
        <v>9</v>
      </c>
      <c r="G265" s="99">
        <v>1</v>
      </c>
      <c r="H265" s="96">
        <v>4230.6000000000004</v>
      </c>
      <c r="I265" s="96">
        <v>3645.1</v>
      </c>
      <c r="J265" s="96">
        <v>3451.7</v>
      </c>
      <c r="K265" s="97">
        <f t="shared" si="59"/>
        <v>3771590</v>
      </c>
      <c r="L265" s="97">
        <v>0</v>
      </c>
      <c r="M265" s="97">
        <v>0</v>
      </c>
      <c r="N265" s="97">
        <v>0</v>
      </c>
      <c r="O265" s="106">
        <v>3771590</v>
      </c>
      <c r="P265" s="105">
        <f t="shared" si="58"/>
        <v>891.50238736822189</v>
      </c>
      <c r="Q265" s="97">
        <v>9673</v>
      </c>
      <c r="R265" s="30" t="s">
        <v>72</v>
      </c>
      <c r="S265" s="62"/>
      <c r="T265" s="46"/>
      <c r="U265" s="46"/>
    </row>
    <row r="266" spans="1:21" s="47" customFormat="1" ht="23.1" customHeight="1">
      <c r="A266" s="145" t="s">
        <v>1055</v>
      </c>
      <c r="B266" s="180" t="s">
        <v>217</v>
      </c>
      <c r="C266" s="127">
        <v>1991</v>
      </c>
      <c r="D266" s="145" t="s">
        <v>27</v>
      </c>
      <c r="E266" s="127" t="s">
        <v>29</v>
      </c>
      <c r="F266" s="167">
        <v>5</v>
      </c>
      <c r="G266" s="167">
        <v>8</v>
      </c>
      <c r="H266" s="148">
        <v>7657.4</v>
      </c>
      <c r="I266" s="148">
        <v>5708.4</v>
      </c>
      <c r="J266" s="148">
        <v>5474.8</v>
      </c>
      <c r="K266" s="97">
        <f t="shared" si="59"/>
        <v>13614740</v>
      </c>
      <c r="L266" s="97">
        <v>0</v>
      </c>
      <c r="M266" s="97">
        <v>0</v>
      </c>
      <c r="N266" s="97">
        <v>0</v>
      </c>
      <c r="O266" s="96">
        <v>13614740</v>
      </c>
      <c r="P266" s="105">
        <f t="shared" si="58"/>
        <v>1777.9846945438401</v>
      </c>
      <c r="Q266" s="97">
        <v>9673</v>
      </c>
      <c r="R266" s="30" t="s">
        <v>72</v>
      </c>
      <c r="S266" s="46"/>
      <c r="T266" s="46"/>
      <c r="U266" s="62"/>
    </row>
    <row r="267" spans="1:21" s="47" customFormat="1" ht="23.1" customHeight="1">
      <c r="A267" s="145"/>
      <c r="B267" s="180"/>
      <c r="C267" s="127"/>
      <c r="D267" s="145"/>
      <c r="E267" s="127"/>
      <c r="F267" s="167"/>
      <c r="G267" s="167"/>
      <c r="H267" s="148"/>
      <c r="I267" s="148"/>
      <c r="J267" s="148"/>
      <c r="K267" s="97">
        <f>SUM(L267:O267)</f>
        <v>14492205</v>
      </c>
      <c r="L267" s="97">
        <v>0</v>
      </c>
      <c r="M267" s="97">
        <v>0</v>
      </c>
      <c r="N267" s="97">
        <v>0</v>
      </c>
      <c r="O267" s="96">
        <v>14492205</v>
      </c>
      <c r="P267" s="105">
        <f>K267/H266</f>
        <v>1892.5751560581921</v>
      </c>
      <c r="Q267" s="97">
        <v>9673</v>
      </c>
      <c r="R267" s="30" t="s">
        <v>73</v>
      </c>
      <c r="S267" s="46"/>
      <c r="T267" s="46"/>
      <c r="U267" s="62"/>
    </row>
    <row r="268" spans="1:21" s="44" customFormat="1" ht="23.1" customHeight="1">
      <c r="A268" s="87" t="s">
        <v>1056</v>
      </c>
      <c r="B268" s="109" t="s">
        <v>218</v>
      </c>
      <c r="C268" s="94">
        <v>1989</v>
      </c>
      <c r="D268" s="87" t="s">
        <v>27</v>
      </c>
      <c r="E268" s="94" t="s">
        <v>29</v>
      </c>
      <c r="F268" s="99">
        <v>5</v>
      </c>
      <c r="G268" s="99">
        <v>8</v>
      </c>
      <c r="H268" s="96">
        <v>7750.4</v>
      </c>
      <c r="I268" s="96">
        <v>5741.6</v>
      </c>
      <c r="J268" s="96">
        <v>5578.3</v>
      </c>
      <c r="K268" s="97">
        <f t="shared" si="59"/>
        <v>14996157.5</v>
      </c>
      <c r="L268" s="97">
        <v>0</v>
      </c>
      <c r="M268" s="97">
        <v>0</v>
      </c>
      <c r="N268" s="97">
        <v>0</v>
      </c>
      <c r="O268" s="96">
        <v>14996157.5</v>
      </c>
      <c r="P268" s="105">
        <f t="shared" si="58"/>
        <v>1934.8881993187449</v>
      </c>
      <c r="Q268" s="97">
        <v>9673</v>
      </c>
      <c r="R268" s="30" t="s">
        <v>72</v>
      </c>
      <c r="S268" s="52"/>
      <c r="T268" s="52"/>
      <c r="U268" s="52"/>
    </row>
    <row r="269" spans="1:21" s="47" customFormat="1" ht="23.1" customHeight="1">
      <c r="A269" s="87" t="s">
        <v>1852</v>
      </c>
      <c r="B269" s="109" t="s">
        <v>219</v>
      </c>
      <c r="C269" s="94">
        <v>1992</v>
      </c>
      <c r="D269" s="87" t="s">
        <v>27</v>
      </c>
      <c r="E269" s="94" t="s">
        <v>26</v>
      </c>
      <c r="F269" s="99">
        <v>5</v>
      </c>
      <c r="G269" s="99">
        <v>8</v>
      </c>
      <c r="H269" s="96">
        <v>9817.1</v>
      </c>
      <c r="I269" s="96">
        <v>5763.7</v>
      </c>
      <c r="J269" s="96">
        <v>5452.9</v>
      </c>
      <c r="K269" s="97">
        <f t="shared" si="59"/>
        <v>19185405</v>
      </c>
      <c r="L269" s="97">
        <v>0</v>
      </c>
      <c r="M269" s="97">
        <v>0</v>
      </c>
      <c r="N269" s="97">
        <v>0</v>
      </c>
      <c r="O269" s="96">
        <v>19185405</v>
      </c>
      <c r="P269" s="105">
        <f t="shared" si="58"/>
        <v>1954.2843609619947</v>
      </c>
      <c r="Q269" s="97">
        <v>9673</v>
      </c>
      <c r="R269" s="30" t="s">
        <v>72</v>
      </c>
      <c r="S269" s="46"/>
      <c r="T269" s="62"/>
      <c r="U269" s="46"/>
    </row>
    <row r="270" spans="1:21" ht="23.1" customHeight="1">
      <c r="A270" s="87" t="s">
        <v>1057</v>
      </c>
      <c r="B270" s="93" t="s">
        <v>1807</v>
      </c>
      <c r="C270" s="94">
        <v>1995</v>
      </c>
      <c r="D270" s="87" t="s">
        <v>27</v>
      </c>
      <c r="E270" s="94" t="s">
        <v>26</v>
      </c>
      <c r="F270" s="90">
        <v>5</v>
      </c>
      <c r="G270" s="90">
        <v>8</v>
      </c>
      <c r="H270" s="84">
        <v>8341.9</v>
      </c>
      <c r="I270" s="84">
        <v>0</v>
      </c>
      <c r="J270" s="84">
        <v>5202.2</v>
      </c>
      <c r="K270" s="95">
        <f>SUM(L270:O270)</f>
        <v>20043863.609999999</v>
      </c>
      <c r="L270" s="95">
        <v>0</v>
      </c>
      <c r="M270" s="95">
        <v>0</v>
      </c>
      <c r="N270" s="95">
        <v>0</v>
      </c>
      <c r="O270" s="95">
        <v>20043863.609999999</v>
      </c>
      <c r="P270" s="95">
        <f t="shared" si="58"/>
        <v>2402.7935614188614</v>
      </c>
      <c r="Q270" s="95">
        <v>9673</v>
      </c>
      <c r="R270" s="27" t="s">
        <v>72</v>
      </c>
    </row>
    <row r="271" spans="1:21" s="47" customFormat="1" ht="23.1" customHeight="1">
      <c r="A271" s="87" t="s">
        <v>1058</v>
      </c>
      <c r="B271" s="109" t="s">
        <v>220</v>
      </c>
      <c r="C271" s="94">
        <v>1979</v>
      </c>
      <c r="D271" s="87" t="s">
        <v>27</v>
      </c>
      <c r="E271" s="94" t="s">
        <v>29</v>
      </c>
      <c r="F271" s="99">
        <v>9</v>
      </c>
      <c r="G271" s="99">
        <v>4</v>
      </c>
      <c r="H271" s="82">
        <v>8531</v>
      </c>
      <c r="I271" s="82">
        <v>7533.6</v>
      </c>
      <c r="J271" s="82">
        <v>7415.7</v>
      </c>
      <c r="K271" s="97">
        <f t="shared" si="59"/>
        <v>26749492</v>
      </c>
      <c r="L271" s="106">
        <v>0</v>
      </c>
      <c r="M271" s="106">
        <v>0</v>
      </c>
      <c r="N271" s="106">
        <v>0</v>
      </c>
      <c r="O271" s="96">
        <v>26749492</v>
      </c>
      <c r="P271" s="105">
        <f t="shared" si="58"/>
        <v>3135.563474387528</v>
      </c>
      <c r="Q271" s="97">
        <v>9673</v>
      </c>
      <c r="R271" s="91" t="s">
        <v>73</v>
      </c>
      <c r="S271" s="46"/>
      <c r="T271" s="46"/>
      <c r="U271" s="62"/>
    </row>
    <row r="272" spans="1:21" s="47" customFormat="1" ht="23.1" customHeight="1">
      <c r="A272" s="87" t="s">
        <v>1059</v>
      </c>
      <c r="B272" s="108" t="s">
        <v>221</v>
      </c>
      <c r="C272" s="94">
        <v>1961</v>
      </c>
      <c r="D272" s="87" t="s">
        <v>27</v>
      </c>
      <c r="E272" s="94" t="s">
        <v>26</v>
      </c>
      <c r="F272" s="99">
        <v>2</v>
      </c>
      <c r="G272" s="99">
        <v>1</v>
      </c>
      <c r="H272" s="96">
        <v>497.8</v>
      </c>
      <c r="I272" s="96">
        <v>281.8</v>
      </c>
      <c r="J272" s="96">
        <v>281.8</v>
      </c>
      <c r="K272" s="97">
        <f t="shared" si="59"/>
        <v>3502019</v>
      </c>
      <c r="L272" s="97">
        <v>0</v>
      </c>
      <c r="M272" s="97">
        <v>0</v>
      </c>
      <c r="N272" s="97">
        <v>0</v>
      </c>
      <c r="O272" s="96">
        <v>3502019</v>
      </c>
      <c r="P272" s="105">
        <f t="shared" si="58"/>
        <v>7034.991964644435</v>
      </c>
      <c r="Q272" s="97">
        <v>9673</v>
      </c>
      <c r="R272" s="30" t="s">
        <v>72</v>
      </c>
      <c r="S272" s="62"/>
      <c r="T272" s="62"/>
      <c r="U272" s="46"/>
    </row>
    <row r="273" spans="1:207" s="47" customFormat="1" ht="23.1" customHeight="1">
      <c r="A273" s="87" t="s">
        <v>1060</v>
      </c>
      <c r="B273" s="108" t="s">
        <v>222</v>
      </c>
      <c r="C273" s="94">
        <v>1960</v>
      </c>
      <c r="D273" s="87" t="s">
        <v>27</v>
      </c>
      <c r="E273" s="94" t="s">
        <v>26</v>
      </c>
      <c r="F273" s="99">
        <v>2</v>
      </c>
      <c r="G273" s="99">
        <v>2</v>
      </c>
      <c r="H273" s="96">
        <v>520.4</v>
      </c>
      <c r="I273" s="96">
        <v>264.5</v>
      </c>
      <c r="J273" s="96">
        <v>264.5</v>
      </c>
      <c r="K273" s="97">
        <f t="shared" si="59"/>
        <v>3237322.5</v>
      </c>
      <c r="L273" s="97">
        <v>0</v>
      </c>
      <c r="M273" s="97">
        <v>0</v>
      </c>
      <c r="N273" s="97">
        <v>0</v>
      </c>
      <c r="O273" s="96">
        <v>3237322.5</v>
      </c>
      <c r="P273" s="105">
        <f t="shared" si="58"/>
        <v>6220.8349346656423</v>
      </c>
      <c r="Q273" s="97">
        <v>9673</v>
      </c>
      <c r="R273" s="30" t="s">
        <v>72</v>
      </c>
      <c r="S273" s="46"/>
      <c r="T273" s="46"/>
      <c r="U273" s="46"/>
    </row>
    <row r="274" spans="1:207" s="47" customFormat="1" ht="23.1" customHeight="1">
      <c r="A274" s="145" t="s">
        <v>1061</v>
      </c>
      <c r="B274" s="179" t="s">
        <v>926</v>
      </c>
      <c r="C274" s="127">
        <v>1960</v>
      </c>
      <c r="D274" s="145" t="s">
        <v>27</v>
      </c>
      <c r="E274" s="127" t="s">
        <v>26</v>
      </c>
      <c r="F274" s="167">
        <v>2</v>
      </c>
      <c r="G274" s="167">
        <v>1</v>
      </c>
      <c r="H274" s="148">
        <v>742.5</v>
      </c>
      <c r="I274" s="148">
        <v>409.6</v>
      </c>
      <c r="J274" s="148">
        <v>409.6</v>
      </c>
      <c r="K274" s="97">
        <f t="shared" si="59"/>
        <v>300000</v>
      </c>
      <c r="L274" s="97">
        <v>0</v>
      </c>
      <c r="M274" s="97">
        <v>0</v>
      </c>
      <c r="N274" s="97">
        <v>0</v>
      </c>
      <c r="O274" s="96">
        <v>300000</v>
      </c>
      <c r="P274" s="105">
        <f t="shared" si="58"/>
        <v>404.04040404040404</v>
      </c>
      <c r="Q274" s="97">
        <v>9673</v>
      </c>
      <c r="R274" s="30" t="s">
        <v>72</v>
      </c>
      <c r="S274" s="46"/>
      <c r="T274" s="46"/>
      <c r="U274" s="46"/>
    </row>
    <row r="275" spans="1:207" s="47" customFormat="1" ht="23.1" customHeight="1">
      <c r="A275" s="145"/>
      <c r="B275" s="179"/>
      <c r="C275" s="127"/>
      <c r="D275" s="145"/>
      <c r="E275" s="127"/>
      <c r="F275" s="167"/>
      <c r="G275" s="167"/>
      <c r="H275" s="148"/>
      <c r="I275" s="148"/>
      <c r="J275" s="148"/>
      <c r="K275" s="97">
        <f>SUM(L275:O275)</f>
        <v>4158092.5</v>
      </c>
      <c r="L275" s="97">
        <v>0</v>
      </c>
      <c r="M275" s="97">
        <v>0</v>
      </c>
      <c r="N275" s="97">
        <v>0</v>
      </c>
      <c r="O275" s="96">
        <v>4158092.5</v>
      </c>
      <c r="P275" s="105">
        <f>K275/H274</f>
        <v>5600.1245791245792</v>
      </c>
      <c r="Q275" s="97">
        <v>9673</v>
      </c>
      <c r="R275" s="30" t="s">
        <v>73</v>
      </c>
      <c r="S275" s="46"/>
      <c r="T275" s="46"/>
      <c r="U275" s="46"/>
    </row>
    <row r="276" spans="1:207" s="47" customFormat="1" ht="23.1" customHeight="1">
      <c r="A276" s="87" t="s">
        <v>1062</v>
      </c>
      <c r="B276" s="108" t="s">
        <v>223</v>
      </c>
      <c r="C276" s="94">
        <v>1961</v>
      </c>
      <c r="D276" s="87" t="s">
        <v>27</v>
      </c>
      <c r="E276" s="94" t="s">
        <v>26</v>
      </c>
      <c r="F276" s="99">
        <v>2</v>
      </c>
      <c r="G276" s="99">
        <v>1</v>
      </c>
      <c r="H276" s="96">
        <v>521.20000000000005</v>
      </c>
      <c r="I276" s="96">
        <v>302.3</v>
      </c>
      <c r="J276" s="96">
        <v>302.3</v>
      </c>
      <c r="K276" s="97">
        <f t="shared" si="59"/>
        <v>2516250</v>
      </c>
      <c r="L276" s="97">
        <v>0</v>
      </c>
      <c r="M276" s="97">
        <v>0</v>
      </c>
      <c r="N276" s="97">
        <v>0</v>
      </c>
      <c r="O276" s="96">
        <v>2516250</v>
      </c>
      <c r="P276" s="105">
        <f t="shared" si="58"/>
        <v>4827.8012279355326</v>
      </c>
      <c r="Q276" s="97">
        <v>9673</v>
      </c>
      <c r="R276" s="91" t="s">
        <v>73</v>
      </c>
      <c r="S276" s="46"/>
      <c r="T276" s="46"/>
      <c r="U276" s="46"/>
    </row>
    <row r="277" spans="1:207" s="65" customFormat="1" ht="23.1" customHeight="1">
      <c r="A277" s="87" t="s">
        <v>1063</v>
      </c>
      <c r="B277" s="108" t="s">
        <v>224</v>
      </c>
      <c r="C277" s="94">
        <v>1958</v>
      </c>
      <c r="D277" s="87" t="s">
        <v>27</v>
      </c>
      <c r="E277" s="94" t="s">
        <v>26</v>
      </c>
      <c r="F277" s="99">
        <v>2</v>
      </c>
      <c r="G277" s="99">
        <v>2</v>
      </c>
      <c r="H277" s="96">
        <v>1165.3</v>
      </c>
      <c r="I277" s="96">
        <v>650.70000000000005</v>
      </c>
      <c r="J277" s="96">
        <v>650.70000000000005</v>
      </c>
      <c r="K277" s="97">
        <f t="shared" si="59"/>
        <v>6530469.5</v>
      </c>
      <c r="L277" s="97">
        <v>0</v>
      </c>
      <c r="M277" s="97">
        <v>0</v>
      </c>
      <c r="N277" s="97">
        <v>0</v>
      </c>
      <c r="O277" s="96">
        <v>6530469.5</v>
      </c>
      <c r="P277" s="105">
        <f t="shared" si="58"/>
        <v>5604.1101004033299</v>
      </c>
      <c r="Q277" s="97">
        <v>9673</v>
      </c>
      <c r="R277" s="30" t="s">
        <v>72</v>
      </c>
      <c r="S277" s="46"/>
      <c r="T277" s="46"/>
      <c r="U277" s="46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  <c r="EU277" s="47"/>
      <c r="EV277" s="47"/>
      <c r="EW277" s="47"/>
      <c r="EX277" s="47"/>
      <c r="EY277" s="47"/>
      <c r="EZ277" s="47"/>
      <c r="FA277" s="47"/>
      <c r="FB277" s="47"/>
      <c r="FC277" s="47"/>
      <c r="FD277" s="47"/>
      <c r="FE277" s="47"/>
      <c r="FF277" s="47"/>
      <c r="FG277" s="47"/>
      <c r="FH277" s="47"/>
      <c r="FI277" s="47"/>
      <c r="FJ277" s="47"/>
      <c r="FK277" s="47"/>
      <c r="FL277" s="47"/>
      <c r="FM277" s="47"/>
      <c r="FN277" s="47"/>
      <c r="FO277" s="47"/>
      <c r="FP277" s="47"/>
      <c r="FQ277" s="47"/>
      <c r="FR277" s="47"/>
      <c r="FS277" s="47"/>
      <c r="FT277" s="47"/>
      <c r="FU277" s="47"/>
      <c r="FV277" s="47"/>
      <c r="FW277" s="47"/>
      <c r="FX277" s="47"/>
      <c r="FY277" s="47"/>
      <c r="FZ277" s="47"/>
      <c r="GA277" s="47"/>
      <c r="GB277" s="47"/>
      <c r="GC277" s="47"/>
      <c r="GD277" s="47"/>
      <c r="GE277" s="47"/>
      <c r="GF277" s="47"/>
      <c r="GG277" s="47"/>
      <c r="GH277" s="47"/>
      <c r="GI277" s="47"/>
      <c r="GJ277" s="47"/>
      <c r="GK277" s="47"/>
      <c r="GL277" s="47"/>
      <c r="GM277" s="47"/>
      <c r="GN277" s="47"/>
      <c r="GO277" s="47"/>
      <c r="GP277" s="47"/>
      <c r="GQ277" s="47"/>
      <c r="GR277" s="47"/>
      <c r="GS277" s="47"/>
      <c r="GT277" s="47"/>
      <c r="GU277" s="47"/>
      <c r="GV277" s="47"/>
      <c r="GW277" s="47"/>
      <c r="GX277" s="47"/>
      <c r="GY277" s="47"/>
    </row>
    <row r="278" spans="1:207" s="46" customFormat="1" ht="23.1" customHeight="1">
      <c r="A278" s="87" t="s">
        <v>1064</v>
      </c>
      <c r="B278" s="108" t="s">
        <v>225</v>
      </c>
      <c r="C278" s="94">
        <v>1958</v>
      </c>
      <c r="D278" s="87" t="s">
        <v>27</v>
      </c>
      <c r="E278" s="94" t="s">
        <v>26</v>
      </c>
      <c r="F278" s="99">
        <v>2</v>
      </c>
      <c r="G278" s="99">
        <v>3</v>
      </c>
      <c r="H278" s="96">
        <v>2172.8000000000002</v>
      </c>
      <c r="I278" s="96">
        <v>858.2</v>
      </c>
      <c r="J278" s="96">
        <v>858.2</v>
      </c>
      <c r="K278" s="97">
        <f t="shared" si="59"/>
        <v>8940213</v>
      </c>
      <c r="L278" s="97">
        <v>0</v>
      </c>
      <c r="M278" s="97">
        <v>0</v>
      </c>
      <c r="N278" s="97">
        <v>0</v>
      </c>
      <c r="O278" s="96">
        <v>8940213</v>
      </c>
      <c r="P278" s="105">
        <f t="shared" si="58"/>
        <v>4114.6046575846831</v>
      </c>
      <c r="Q278" s="97">
        <v>9673</v>
      </c>
      <c r="R278" s="30" t="s">
        <v>72</v>
      </c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7"/>
      <c r="EB278" s="47"/>
      <c r="EC278" s="47"/>
      <c r="ED278" s="47"/>
      <c r="EE278" s="47"/>
      <c r="EF278" s="47"/>
      <c r="EG278" s="47"/>
      <c r="EH278" s="47"/>
      <c r="EI278" s="47"/>
      <c r="EJ278" s="47"/>
      <c r="EK278" s="47"/>
      <c r="EL278" s="47"/>
      <c r="EM278" s="47"/>
      <c r="EN278" s="47"/>
      <c r="EO278" s="47"/>
      <c r="EP278" s="47"/>
      <c r="EQ278" s="47"/>
      <c r="ER278" s="47"/>
      <c r="ES278" s="47"/>
      <c r="ET278" s="47"/>
      <c r="EU278" s="47"/>
      <c r="EV278" s="47"/>
      <c r="EW278" s="47"/>
      <c r="EX278" s="47"/>
      <c r="EY278" s="47"/>
      <c r="EZ278" s="47"/>
      <c r="FA278" s="47"/>
      <c r="FB278" s="47"/>
      <c r="FC278" s="47"/>
      <c r="FD278" s="47"/>
      <c r="FE278" s="47"/>
      <c r="FF278" s="47"/>
      <c r="FG278" s="47"/>
      <c r="FH278" s="47"/>
      <c r="FI278" s="47"/>
      <c r="FJ278" s="47"/>
      <c r="FK278" s="47"/>
      <c r="FL278" s="47"/>
      <c r="FM278" s="47"/>
      <c r="FN278" s="47"/>
      <c r="FO278" s="47"/>
      <c r="FP278" s="47"/>
      <c r="FQ278" s="47"/>
      <c r="FR278" s="47"/>
      <c r="FS278" s="47"/>
      <c r="FT278" s="47"/>
      <c r="FU278" s="47"/>
      <c r="FV278" s="47"/>
      <c r="FW278" s="47"/>
      <c r="FX278" s="47"/>
      <c r="FY278" s="47"/>
      <c r="FZ278" s="47"/>
      <c r="GA278" s="47"/>
      <c r="GB278" s="47"/>
      <c r="GC278" s="47"/>
      <c r="GD278" s="47"/>
      <c r="GE278" s="47"/>
      <c r="GF278" s="47"/>
      <c r="GG278" s="47"/>
      <c r="GH278" s="47"/>
      <c r="GI278" s="47"/>
      <c r="GJ278" s="47"/>
      <c r="GK278" s="47"/>
      <c r="GL278" s="47"/>
      <c r="GM278" s="47"/>
      <c r="GN278" s="47"/>
      <c r="GO278" s="47"/>
      <c r="GP278" s="47"/>
      <c r="GQ278" s="47"/>
      <c r="GR278" s="47"/>
      <c r="GS278" s="47"/>
      <c r="GT278" s="47"/>
      <c r="GU278" s="47"/>
      <c r="GV278" s="47"/>
      <c r="GW278" s="47"/>
      <c r="GX278" s="47"/>
      <c r="GY278" s="47"/>
    </row>
    <row r="279" spans="1:207" s="94" customFormat="1" ht="23.1" customHeight="1">
      <c r="A279" s="145" t="s">
        <v>1065</v>
      </c>
      <c r="B279" s="179" t="s">
        <v>226</v>
      </c>
      <c r="C279" s="127" t="s">
        <v>268</v>
      </c>
      <c r="D279" s="127" t="s">
        <v>27</v>
      </c>
      <c r="E279" s="127" t="s">
        <v>26</v>
      </c>
      <c r="F279" s="167">
        <v>2</v>
      </c>
      <c r="G279" s="167">
        <v>2</v>
      </c>
      <c r="H279" s="148">
        <v>1605.4</v>
      </c>
      <c r="I279" s="148">
        <v>783.7</v>
      </c>
      <c r="J279" s="148">
        <v>659.9</v>
      </c>
      <c r="K279" s="97">
        <f t="shared" si="59"/>
        <v>300000</v>
      </c>
      <c r="L279" s="107">
        <v>0</v>
      </c>
      <c r="M279" s="107">
        <v>0</v>
      </c>
      <c r="N279" s="107">
        <v>0</v>
      </c>
      <c r="O279" s="96">
        <v>300000</v>
      </c>
      <c r="P279" s="105">
        <f t="shared" si="58"/>
        <v>186.86931605830321</v>
      </c>
      <c r="Q279" s="97">
        <v>9673</v>
      </c>
      <c r="R279" s="30" t="s">
        <v>72</v>
      </c>
      <c r="S279" s="66"/>
      <c r="T279" s="66"/>
      <c r="U279" s="66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65"/>
      <c r="CI279" s="65"/>
      <c r="CJ279" s="65"/>
      <c r="CK279" s="65"/>
      <c r="CL279" s="65"/>
      <c r="CM279" s="65"/>
      <c r="CN279" s="65"/>
      <c r="CO279" s="65"/>
      <c r="CP279" s="65"/>
      <c r="CQ279" s="65"/>
      <c r="CR279" s="65"/>
      <c r="CS279" s="65"/>
      <c r="CT279" s="65"/>
      <c r="CU279" s="65"/>
      <c r="CV279" s="65"/>
      <c r="CW279" s="65"/>
      <c r="CX279" s="65"/>
      <c r="CY279" s="65"/>
      <c r="CZ279" s="65"/>
      <c r="DA279" s="65"/>
      <c r="DB279" s="65"/>
      <c r="DC279" s="65"/>
      <c r="DD279" s="65"/>
      <c r="DE279" s="65"/>
      <c r="DF279" s="65"/>
      <c r="DG279" s="65"/>
      <c r="DH279" s="65"/>
      <c r="DI279" s="65"/>
      <c r="DJ279" s="65"/>
      <c r="DK279" s="65"/>
      <c r="DL279" s="65"/>
      <c r="DM279" s="65"/>
      <c r="DN279" s="65"/>
      <c r="DO279" s="65"/>
      <c r="DP279" s="65"/>
      <c r="DQ279" s="65"/>
      <c r="DR279" s="65"/>
      <c r="DS279" s="65"/>
      <c r="DT279" s="65"/>
      <c r="DU279" s="65"/>
      <c r="DV279" s="65"/>
      <c r="DW279" s="65"/>
      <c r="DX279" s="65"/>
      <c r="DY279" s="65"/>
      <c r="DZ279" s="65"/>
      <c r="EA279" s="65"/>
      <c r="EB279" s="65"/>
      <c r="EC279" s="65"/>
      <c r="ED279" s="65"/>
      <c r="EE279" s="65"/>
      <c r="EF279" s="65"/>
      <c r="EG279" s="65"/>
      <c r="EH279" s="65"/>
      <c r="EI279" s="65"/>
      <c r="EJ279" s="65"/>
      <c r="EK279" s="65"/>
      <c r="EL279" s="65"/>
      <c r="EM279" s="65"/>
      <c r="EN279" s="65"/>
      <c r="EO279" s="65"/>
      <c r="EP279" s="65"/>
      <c r="EQ279" s="65"/>
      <c r="ER279" s="65"/>
      <c r="ES279" s="65"/>
      <c r="ET279" s="65"/>
      <c r="EU279" s="65"/>
      <c r="EV279" s="65"/>
      <c r="EW279" s="65"/>
      <c r="EX279" s="65"/>
      <c r="EY279" s="65"/>
      <c r="EZ279" s="65"/>
      <c r="FA279" s="65"/>
      <c r="FB279" s="65"/>
      <c r="FC279" s="65"/>
      <c r="FD279" s="65"/>
      <c r="FE279" s="65"/>
      <c r="FF279" s="65"/>
      <c r="FG279" s="65"/>
      <c r="FH279" s="65"/>
      <c r="FI279" s="65"/>
      <c r="FJ279" s="65"/>
      <c r="FK279" s="65"/>
      <c r="FL279" s="65"/>
      <c r="FM279" s="65"/>
      <c r="FN279" s="65"/>
      <c r="FO279" s="65"/>
      <c r="FP279" s="65"/>
      <c r="FQ279" s="65"/>
      <c r="FR279" s="65"/>
      <c r="FS279" s="65"/>
      <c r="FT279" s="65"/>
      <c r="FU279" s="65"/>
      <c r="FV279" s="65"/>
      <c r="FW279" s="65"/>
      <c r="FX279" s="65"/>
      <c r="FY279" s="65"/>
      <c r="FZ279" s="65"/>
      <c r="GA279" s="65"/>
      <c r="GB279" s="65"/>
      <c r="GC279" s="65"/>
      <c r="GD279" s="65"/>
      <c r="GE279" s="65"/>
      <c r="GF279" s="65"/>
      <c r="GG279" s="65"/>
      <c r="GH279" s="65"/>
      <c r="GI279" s="65"/>
      <c r="GJ279" s="65"/>
      <c r="GK279" s="65"/>
      <c r="GL279" s="65"/>
      <c r="GM279" s="65"/>
      <c r="GN279" s="65"/>
      <c r="GO279" s="65"/>
      <c r="GP279" s="65"/>
      <c r="GQ279" s="65"/>
      <c r="GR279" s="65"/>
      <c r="GS279" s="65"/>
      <c r="GT279" s="65"/>
      <c r="GU279" s="65"/>
      <c r="GV279" s="65"/>
      <c r="GW279" s="65"/>
      <c r="GX279" s="65"/>
      <c r="GY279" s="65"/>
    </row>
    <row r="280" spans="1:207" s="94" customFormat="1" ht="23.1" customHeight="1">
      <c r="A280" s="145"/>
      <c r="B280" s="179"/>
      <c r="C280" s="127"/>
      <c r="D280" s="127"/>
      <c r="E280" s="127"/>
      <c r="F280" s="167"/>
      <c r="G280" s="167"/>
      <c r="H280" s="148"/>
      <c r="I280" s="148"/>
      <c r="J280" s="148"/>
      <c r="K280" s="97">
        <f>SUM(L280:O280)</f>
        <v>7638351</v>
      </c>
      <c r="L280" s="107">
        <v>0</v>
      </c>
      <c r="M280" s="107">
        <v>0</v>
      </c>
      <c r="N280" s="107">
        <v>0</v>
      </c>
      <c r="O280" s="96">
        <v>7638351</v>
      </c>
      <c r="P280" s="105">
        <f>K280/H279</f>
        <v>4757.9114239441878</v>
      </c>
      <c r="Q280" s="97">
        <v>9673</v>
      </c>
      <c r="R280" s="91" t="s">
        <v>73</v>
      </c>
      <c r="S280" s="66"/>
      <c r="T280" s="66"/>
      <c r="U280" s="66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/>
      <c r="CB280" s="65"/>
      <c r="CC280" s="65"/>
      <c r="CD280" s="65"/>
      <c r="CE280" s="65"/>
      <c r="CF280" s="65"/>
      <c r="CG280" s="65"/>
      <c r="CH280" s="65"/>
      <c r="CI280" s="65"/>
      <c r="CJ280" s="65"/>
      <c r="CK280" s="65"/>
      <c r="CL280" s="65"/>
      <c r="CM280" s="65"/>
      <c r="CN280" s="65"/>
      <c r="CO280" s="65"/>
      <c r="CP280" s="65"/>
      <c r="CQ280" s="65"/>
      <c r="CR280" s="65"/>
      <c r="CS280" s="65"/>
      <c r="CT280" s="65"/>
      <c r="CU280" s="65"/>
      <c r="CV280" s="65"/>
      <c r="CW280" s="65"/>
      <c r="CX280" s="65"/>
      <c r="CY280" s="65"/>
      <c r="CZ280" s="65"/>
      <c r="DA280" s="65"/>
      <c r="DB280" s="65"/>
      <c r="DC280" s="65"/>
      <c r="DD280" s="65"/>
      <c r="DE280" s="65"/>
      <c r="DF280" s="65"/>
      <c r="DG280" s="65"/>
      <c r="DH280" s="65"/>
      <c r="DI280" s="65"/>
      <c r="DJ280" s="65"/>
      <c r="DK280" s="65"/>
      <c r="DL280" s="65"/>
      <c r="DM280" s="65"/>
      <c r="DN280" s="65"/>
      <c r="DO280" s="65"/>
      <c r="DP280" s="65"/>
      <c r="DQ280" s="65"/>
      <c r="DR280" s="65"/>
      <c r="DS280" s="65"/>
      <c r="DT280" s="65"/>
      <c r="DU280" s="65"/>
      <c r="DV280" s="65"/>
      <c r="DW280" s="65"/>
      <c r="DX280" s="65"/>
      <c r="DY280" s="65"/>
      <c r="DZ280" s="65"/>
      <c r="EA280" s="65"/>
      <c r="EB280" s="65"/>
      <c r="EC280" s="65"/>
      <c r="ED280" s="65"/>
      <c r="EE280" s="65"/>
      <c r="EF280" s="65"/>
      <c r="EG280" s="65"/>
      <c r="EH280" s="65"/>
      <c r="EI280" s="65"/>
      <c r="EJ280" s="65"/>
      <c r="EK280" s="65"/>
      <c r="EL280" s="65"/>
      <c r="EM280" s="65"/>
      <c r="EN280" s="65"/>
      <c r="EO280" s="65"/>
      <c r="EP280" s="65"/>
      <c r="EQ280" s="65"/>
      <c r="ER280" s="65"/>
      <c r="ES280" s="65"/>
      <c r="ET280" s="65"/>
      <c r="EU280" s="65"/>
      <c r="EV280" s="65"/>
      <c r="EW280" s="65"/>
      <c r="EX280" s="65"/>
      <c r="EY280" s="65"/>
      <c r="EZ280" s="65"/>
      <c r="FA280" s="65"/>
      <c r="FB280" s="65"/>
      <c r="FC280" s="65"/>
      <c r="FD280" s="65"/>
      <c r="FE280" s="65"/>
      <c r="FF280" s="65"/>
      <c r="FG280" s="65"/>
      <c r="FH280" s="65"/>
      <c r="FI280" s="65"/>
      <c r="FJ280" s="65"/>
      <c r="FK280" s="65"/>
      <c r="FL280" s="65"/>
      <c r="FM280" s="65"/>
      <c r="FN280" s="65"/>
      <c r="FO280" s="65"/>
      <c r="FP280" s="65"/>
      <c r="FQ280" s="65"/>
      <c r="FR280" s="65"/>
      <c r="FS280" s="65"/>
      <c r="FT280" s="65"/>
      <c r="FU280" s="65"/>
      <c r="FV280" s="65"/>
      <c r="FW280" s="65"/>
      <c r="FX280" s="65"/>
      <c r="FY280" s="65"/>
      <c r="FZ280" s="65"/>
      <c r="GA280" s="65"/>
      <c r="GB280" s="65"/>
      <c r="GC280" s="65"/>
      <c r="GD280" s="65"/>
      <c r="GE280" s="65"/>
      <c r="GF280" s="65"/>
      <c r="GG280" s="65"/>
      <c r="GH280" s="65"/>
      <c r="GI280" s="65"/>
      <c r="GJ280" s="65"/>
      <c r="GK280" s="65"/>
      <c r="GL280" s="65"/>
      <c r="GM280" s="65"/>
      <c r="GN280" s="65"/>
      <c r="GO280" s="65"/>
      <c r="GP280" s="65"/>
      <c r="GQ280" s="65"/>
      <c r="GR280" s="65"/>
      <c r="GS280" s="65"/>
      <c r="GT280" s="65"/>
      <c r="GU280" s="65"/>
      <c r="GV280" s="65"/>
      <c r="GW280" s="65"/>
      <c r="GX280" s="65"/>
      <c r="GY280" s="65"/>
    </row>
    <row r="281" spans="1:207" s="94" customFormat="1" ht="23.1" customHeight="1">
      <c r="A281" s="87" t="s">
        <v>1066</v>
      </c>
      <c r="B281" s="108" t="s">
        <v>227</v>
      </c>
      <c r="C281" s="94">
        <v>1961</v>
      </c>
      <c r="D281" s="87" t="s">
        <v>27</v>
      </c>
      <c r="E281" s="94" t="s">
        <v>26</v>
      </c>
      <c r="F281" s="99">
        <v>2</v>
      </c>
      <c r="G281" s="99">
        <v>2</v>
      </c>
      <c r="H281" s="96">
        <v>726</v>
      </c>
      <c r="I281" s="96">
        <v>398.4</v>
      </c>
      <c r="J281" s="96">
        <v>398.4</v>
      </c>
      <c r="K281" s="97">
        <f t="shared" si="59"/>
        <v>4375705.5</v>
      </c>
      <c r="L281" s="96">
        <v>0</v>
      </c>
      <c r="M281" s="96">
        <v>0</v>
      </c>
      <c r="N281" s="96">
        <v>0</v>
      </c>
      <c r="O281" s="96">
        <v>4375705.5</v>
      </c>
      <c r="P281" s="105">
        <f t="shared" si="58"/>
        <v>6027.1425619834708</v>
      </c>
      <c r="Q281" s="97">
        <v>9673</v>
      </c>
      <c r="R281" s="30" t="s">
        <v>72</v>
      </c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</row>
    <row r="282" spans="1:207" s="94" customFormat="1" ht="33" customHeight="1">
      <c r="A282" s="87" t="s">
        <v>1067</v>
      </c>
      <c r="B282" s="108" t="s">
        <v>228</v>
      </c>
      <c r="C282" s="94" t="s">
        <v>268</v>
      </c>
      <c r="D282" s="87" t="s">
        <v>27</v>
      </c>
      <c r="E282" s="94" t="s">
        <v>269</v>
      </c>
      <c r="F282" s="99">
        <v>2</v>
      </c>
      <c r="G282" s="99">
        <v>2</v>
      </c>
      <c r="H282" s="96">
        <v>785.3</v>
      </c>
      <c r="I282" s="96">
        <v>409.7</v>
      </c>
      <c r="J282" s="96">
        <v>274.10000000000002</v>
      </c>
      <c r="K282" s="97">
        <f t="shared" si="59"/>
        <v>4516700</v>
      </c>
      <c r="L282" s="106">
        <v>0</v>
      </c>
      <c r="M282" s="106">
        <v>0</v>
      </c>
      <c r="N282" s="106">
        <v>0</v>
      </c>
      <c r="O282" s="106">
        <v>4516700</v>
      </c>
      <c r="P282" s="105">
        <f t="shared" si="58"/>
        <v>5751.5599134088889</v>
      </c>
      <c r="Q282" s="97">
        <v>9673</v>
      </c>
      <c r="R282" s="30" t="s">
        <v>72</v>
      </c>
      <c r="S282" s="113"/>
      <c r="T282" s="113"/>
      <c r="U282" s="113"/>
    </row>
    <row r="283" spans="1:207" s="47" customFormat="1" ht="23.1" customHeight="1">
      <c r="A283" s="145" t="s">
        <v>1068</v>
      </c>
      <c r="B283" s="180" t="s">
        <v>229</v>
      </c>
      <c r="C283" s="127">
        <v>1956</v>
      </c>
      <c r="D283" s="145" t="s">
        <v>27</v>
      </c>
      <c r="E283" s="127" t="s">
        <v>26</v>
      </c>
      <c r="F283" s="167">
        <v>2</v>
      </c>
      <c r="G283" s="167">
        <v>2</v>
      </c>
      <c r="H283" s="140">
        <v>716</v>
      </c>
      <c r="I283" s="140">
        <v>383.4</v>
      </c>
      <c r="J283" s="140">
        <v>199.4</v>
      </c>
      <c r="K283" s="97">
        <f t="shared" si="59"/>
        <v>300000</v>
      </c>
      <c r="L283" s="106">
        <v>0</v>
      </c>
      <c r="M283" s="106">
        <v>0</v>
      </c>
      <c r="N283" s="106">
        <v>0</v>
      </c>
      <c r="O283" s="106">
        <v>300000</v>
      </c>
      <c r="P283" s="105">
        <f t="shared" si="58"/>
        <v>418.99441340782124</v>
      </c>
      <c r="Q283" s="97">
        <v>9673</v>
      </c>
      <c r="R283" s="30" t="s">
        <v>72</v>
      </c>
      <c r="S283" s="25"/>
      <c r="T283" s="25"/>
      <c r="U283" s="113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  <c r="AX283" s="94"/>
      <c r="AY283" s="94"/>
      <c r="AZ283" s="94"/>
      <c r="BA283" s="94"/>
      <c r="BB283" s="94"/>
      <c r="BC283" s="94"/>
      <c r="BD283" s="94"/>
      <c r="BE283" s="94"/>
      <c r="BF283" s="94"/>
      <c r="BG283" s="94"/>
      <c r="BH283" s="94"/>
      <c r="BI283" s="94"/>
      <c r="BJ283" s="94"/>
      <c r="BK283" s="94"/>
      <c r="BL283" s="94"/>
      <c r="BM283" s="94"/>
      <c r="BN283" s="94"/>
      <c r="BO283" s="94"/>
      <c r="BP283" s="94"/>
      <c r="BQ283" s="94"/>
      <c r="BR283" s="94"/>
      <c r="BS283" s="94"/>
      <c r="BT283" s="94"/>
      <c r="BU283" s="94"/>
      <c r="BV283" s="94"/>
      <c r="BW283" s="94"/>
      <c r="BX283" s="94"/>
      <c r="BY283" s="94"/>
      <c r="BZ283" s="94"/>
      <c r="CA283" s="94"/>
      <c r="CB283" s="94"/>
      <c r="CC283" s="94"/>
      <c r="CD283" s="94"/>
      <c r="CE283" s="94"/>
      <c r="CF283" s="94"/>
      <c r="CG283" s="94"/>
      <c r="CH283" s="94"/>
      <c r="CI283" s="94"/>
      <c r="CJ283" s="94"/>
      <c r="CK283" s="94"/>
      <c r="CL283" s="94"/>
      <c r="CM283" s="94"/>
      <c r="CN283" s="94"/>
      <c r="CO283" s="94"/>
      <c r="CP283" s="94"/>
      <c r="CQ283" s="94"/>
      <c r="CR283" s="94"/>
      <c r="CS283" s="94"/>
      <c r="CT283" s="94"/>
      <c r="CU283" s="94"/>
      <c r="CV283" s="94"/>
      <c r="CW283" s="94"/>
      <c r="CX283" s="94"/>
      <c r="CY283" s="94"/>
      <c r="CZ283" s="94"/>
      <c r="DA283" s="94"/>
      <c r="DB283" s="94"/>
      <c r="DC283" s="94"/>
      <c r="DD283" s="94"/>
      <c r="DE283" s="94"/>
      <c r="DF283" s="94"/>
      <c r="DG283" s="94"/>
      <c r="DH283" s="94"/>
      <c r="DI283" s="94"/>
      <c r="DJ283" s="94"/>
      <c r="DK283" s="94"/>
      <c r="DL283" s="94"/>
      <c r="DM283" s="94"/>
      <c r="DN283" s="94"/>
      <c r="DO283" s="94"/>
      <c r="DP283" s="94"/>
      <c r="DQ283" s="94"/>
      <c r="DR283" s="94"/>
      <c r="DS283" s="94"/>
      <c r="DT283" s="94"/>
      <c r="DU283" s="94"/>
      <c r="DV283" s="94"/>
      <c r="DW283" s="94"/>
      <c r="DX283" s="94"/>
      <c r="DY283" s="94"/>
      <c r="DZ283" s="94"/>
      <c r="EA283" s="94"/>
      <c r="EB283" s="94"/>
      <c r="EC283" s="94"/>
      <c r="ED283" s="94"/>
      <c r="EE283" s="94"/>
      <c r="EF283" s="94"/>
      <c r="EG283" s="94"/>
      <c r="EH283" s="94"/>
      <c r="EI283" s="94"/>
      <c r="EJ283" s="94"/>
      <c r="EK283" s="94"/>
      <c r="EL283" s="94"/>
      <c r="EM283" s="94"/>
      <c r="EN283" s="94"/>
      <c r="EO283" s="94"/>
      <c r="EP283" s="94"/>
      <c r="EQ283" s="94"/>
      <c r="ER283" s="94"/>
      <c r="ES283" s="94"/>
      <c r="ET283" s="94"/>
      <c r="EU283" s="94"/>
      <c r="EV283" s="94"/>
      <c r="EW283" s="94"/>
      <c r="EX283" s="94"/>
      <c r="EY283" s="94"/>
      <c r="EZ283" s="94"/>
      <c r="FA283" s="94"/>
      <c r="FB283" s="94"/>
      <c r="FC283" s="94"/>
      <c r="FD283" s="94"/>
      <c r="FE283" s="94"/>
      <c r="FF283" s="94"/>
      <c r="FG283" s="94"/>
      <c r="FH283" s="94"/>
      <c r="FI283" s="94"/>
      <c r="FJ283" s="94"/>
      <c r="FK283" s="94"/>
      <c r="FL283" s="94"/>
      <c r="FM283" s="94"/>
      <c r="FN283" s="94"/>
      <c r="FO283" s="94"/>
      <c r="FP283" s="94"/>
      <c r="FQ283" s="94"/>
      <c r="FR283" s="94"/>
      <c r="FS283" s="94"/>
      <c r="FT283" s="94"/>
      <c r="FU283" s="94"/>
      <c r="FV283" s="94"/>
      <c r="FW283" s="94"/>
      <c r="FX283" s="94"/>
      <c r="FY283" s="94"/>
      <c r="FZ283" s="94"/>
      <c r="GA283" s="94"/>
      <c r="GB283" s="94"/>
      <c r="GC283" s="94"/>
      <c r="GD283" s="94"/>
      <c r="GE283" s="94"/>
      <c r="GF283" s="94"/>
      <c r="GG283" s="94"/>
      <c r="GH283" s="94"/>
      <c r="GI283" s="94"/>
      <c r="GJ283" s="94"/>
      <c r="GK283" s="94"/>
      <c r="GL283" s="94"/>
      <c r="GM283" s="94"/>
      <c r="GN283" s="94"/>
      <c r="GO283" s="94"/>
      <c r="GP283" s="94"/>
      <c r="GQ283" s="94"/>
      <c r="GR283" s="94"/>
      <c r="GS283" s="94"/>
      <c r="GT283" s="94"/>
      <c r="GU283" s="94"/>
      <c r="GV283" s="94"/>
      <c r="GW283" s="94"/>
      <c r="GX283" s="94"/>
      <c r="GY283" s="94"/>
    </row>
    <row r="284" spans="1:207" s="47" customFormat="1" ht="23.1" customHeight="1">
      <c r="A284" s="145"/>
      <c r="B284" s="180"/>
      <c r="C284" s="127"/>
      <c r="D284" s="145"/>
      <c r="E284" s="127"/>
      <c r="F284" s="167"/>
      <c r="G284" s="167"/>
      <c r="H284" s="140"/>
      <c r="I284" s="140"/>
      <c r="J284" s="140"/>
      <c r="K284" s="97">
        <f>SUM(L284:O284)</f>
        <v>6057890</v>
      </c>
      <c r="L284" s="106">
        <v>0</v>
      </c>
      <c r="M284" s="106">
        <v>0</v>
      </c>
      <c r="N284" s="106">
        <v>0</v>
      </c>
      <c r="O284" s="106">
        <v>6057890</v>
      </c>
      <c r="P284" s="105">
        <f>K284/H283</f>
        <v>8460.7402234636866</v>
      </c>
      <c r="Q284" s="97">
        <v>9673</v>
      </c>
      <c r="R284" s="30" t="s">
        <v>73</v>
      </c>
      <c r="S284" s="25"/>
      <c r="T284" s="25"/>
      <c r="U284" s="113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  <c r="AX284" s="94"/>
      <c r="AY284" s="94"/>
      <c r="AZ284" s="94"/>
      <c r="BA284" s="94"/>
      <c r="BB284" s="94"/>
      <c r="BC284" s="94"/>
      <c r="BD284" s="94"/>
      <c r="BE284" s="94"/>
      <c r="BF284" s="94"/>
      <c r="BG284" s="94"/>
      <c r="BH284" s="94"/>
      <c r="BI284" s="94"/>
      <c r="BJ284" s="94"/>
      <c r="BK284" s="94"/>
      <c r="BL284" s="94"/>
      <c r="BM284" s="94"/>
      <c r="BN284" s="94"/>
      <c r="BO284" s="94"/>
      <c r="BP284" s="94"/>
      <c r="BQ284" s="94"/>
      <c r="BR284" s="94"/>
      <c r="BS284" s="94"/>
      <c r="BT284" s="94"/>
      <c r="BU284" s="94"/>
      <c r="BV284" s="94"/>
      <c r="BW284" s="94"/>
      <c r="BX284" s="94"/>
      <c r="BY284" s="94"/>
      <c r="BZ284" s="94"/>
      <c r="CA284" s="94"/>
      <c r="CB284" s="94"/>
      <c r="CC284" s="94"/>
      <c r="CD284" s="94"/>
      <c r="CE284" s="94"/>
      <c r="CF284" s="94"/>
      <c r="CG284" s="94"/>
      <c r="CH284" s="94"/>
      <c r="CI284" s="94"/>
      <c r="CJ284" s="94"/>
      <c r="CK284" s="94"/>
      <c r="CL284" s="94"/>
      <c r="CM284" s="94"/>
      <c r="CN284" s="94"/>
      <c r="CO284" s="94"/>
      <c r="CP284" s="94"/>
      <c r="CQ284" s="94"/>
      <c r="CR284" s="94"/>
      <c r="CS284" s="94"/>
      <c r="CT284" s="94"/>
      <c r="CU284" s="94"/>
      <c r="CV284" s="94"/>
      <c r="CW284" s="94"/>
      <c r="CX284" s="94"/>
      <c r="CY284" s="94"/>
      <c r="CZ284" s="94"/>
      <c r="DA284" s="94"/>
      <c r="DB284" s="94"/>
      <c r="DC284" s="94"/>
      <c r="DD284" s="94"/>
      <c r="DE284" s="94"/>
      <c r="DF284" s="94"/>
      <c r="DG284" s="94"/>
      <c r="DH284" s="94"/>
      <c r="DI284" s="94"/>
      <c r="DJ284" s="94"/>
      <c r="DK284" s="94"/>
      <c r="DL284" s="94"/>
      <c r="DM284" s="94"/>
      <c r="DN284" s="94"/>
      <c r="DO284" s="94"/>
      <c r="DP284" s="94"/>
      <c r="DQ284" s="94"/>
      <c r="DR284" s="94"/>
      <c r="DS284" s="94"/>
      <c r="DT284" s="94"/>
      <c r="DU284" s="94"/>
      <c r="DV284" s="94"/>
      <c r="DW284" s="94"/>
      <c r="DX284" s="94"/>
      <c r="DY284" s="94"/>
      <c r="DZ284" s="94"/>
      <c r="EA284" s="94"/>
      <c r="EB284" s="94"/>
      <c r="EC284" s="94"/>
      <c r="ED284" s="94"/>
      <c r="EE284" s="94"/>
      <c r="EF284" s="94"/>
      <c r="EG284" s="94"/>
      <c r="EH284" s="94"/>
      <c r="EI284" s="94"/>
      <c r="EJ284" s="94"/>
      <c r="EK284" s="94"/>
      <c r="EL284" s="94"/>
      <c r="EM284" s="94"/>
      <c r="EN284" s="94"/>
      <c r="EO284" s="94"/>
      <c r="EP284" s="94"/>
      <c r="EQ284" s="94"/>
      <c r="ER284" s="94"/>
      <c r="ES284" s="94"/>
      <c r="ET284" s="94"/>
      <c r="EU284" s="94"/>
      <c r="EV284" s="94"/>
      <c r="EW284" s="94"/>
      <c r="EX284" s="94"/>
      <c r="EY284" s="94"/>
      <c r="EZ284" s="94"/>
      <c r="FA284" s="94"/>
      <c r="FB284" s="94"/>
      <c r="FC284" s="94"/>
      <c r="FD284" s="94"/>
      <c r="FE284" s="94"/>
      <c r="FF284" s="94"/>
      <c r="FG284" s="94"/>
      <c r="FH284" s="94"/>
      <c r="FI284" s="94"/>
      <c r="FJ284" s="94"/>
      <c r="FK284" s="94"/>
      <c r="FL284" s="94"/>
      <c r="FM284" s="94"/>
      <c r="FN284" s="94"/>
      <c r="FO284" s="94"/>
      <c r="FP284" s="94"/>
      <c r="FQ284" s="94"/>
      <c r="FR284" s="94"/>
      <c r="FS284" s="94"/>
      <c r="FT284" s="94"/>
      <c r="FU284" s="94"/>
      <c r="FV284" s="94"/>
      <c r="FW284" s="94"/>
      <c r="FX284" s="94"/>
      <c r="FY284" s="94"/>
      <c r="FZ284" s="94"/>
      <c r="GA284" s="94"/>
      <c r="GB284" s="94"/>
      <c r="GC284" s="94"/>
      <c r="GD284" s="94"/>
      <c r="GE284" s="94"/>
      <c r="GF284" s="94"/>
      <c r="GG284" s="94"/>
      <c r="GH284" s="94"/>
      <c r="GI284" s="94"/>
      <c r="GJ284" s="94"/>
      <c r="GK284" s="94"/>
      <c r="GL284" s="94"/>
      <c r="GM284" s="94"/>
      <c r="GN284" s="94"/>
      <c r="GO284" s="94"/>
      <c r="GP284" s="94"/>
      <c r="GQ284" s="94"/>
      <c r="GR284" s="94"/>
      <c r="GS284" s="94"/>
      <c r="GT284" s="94"/>
      <c r="GU284" s="94"/>
      <c r="GV284" s="94"/>
      <c r="GW284" s="94"/>
      <c r="GX284" s="94"/>
      <c r="GY284" s="94"/>
    </row>
    <row r="285" spans="1:207" s="47" customFormat="1" ht="23.1" customHeight="1">
      <c r="A285" s="145" t="s">
        <v>1069</v>
      </c>
      <c r="B285" s="180" t="s">
        <v>230</v>
      </c>
      <c r="C285" s="127">
        <v>1953</v>
      </c>
      <c r="D285" s="145" t="s">
        <v>27</v>
      </c>
      <c r="E285" s="127" t="s">
        <v>26</v>
      </c>
      <c r="F285" s="167">
        <v>2</v>
      </c>
      <c r="G285" s="167">
        <v>2</v>
      </c>
      <c r="H285" s="140">
        <v>703.9</v>
      </c>
      <c r="I285" s="140">
        <v>381.1</v>
      </c>
      <c r="J285" s="140">
        <v>381.1</v>
      </c>
      <c r="K285" s="97">
        <f t="shared" si="59"/>
        <v>300000</v>
      </c>
      <c r="L285" s="106">
        <v>0</v>
      </c>
      <c r="M285" s="106">
        <v>0</v>
      </c>
      <c r="N285" s="106">
        <v>0</v>
      </c>
      <c r="O285" s="106">
        <v>300000</v>
      </c>
      <c r="P285" s="105">
        <f t="shared" si="58"/>
        <v>426.19690296917179</v>
      </c>
      <c r="Q285" s="97">
        <v>9673</v>
      </c>
      <c r="R285" s="30" t="s">
        <v>72</v>
      </c>
      <c r="S285" s="113"/>
      <c r="T285" s="113"/>
      <c r="U285" s="113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  <c r="AX285" s="94"/>
      <c r="AY285" s="94"/>
      <c r="AZ285" s="94"/>
      <c r="BA285" s="94"/>
      <c r="BB285" s="94"/>
      <c r="BC285" s="94"/>
      <c r="BD285" s="94"/>
      <c r="BE285" s="94"/>
      <c r="BF285" s="94"/>
      <c r="BG285" s="94"/>
      <c r="BH285" s="94"/>
      <c r="BI285" s="94"/>
      <c r="BJ285" s="94"/>
      <c r="BK285" s="94"/>
      <c r="BL285" s="94"/>
      <c r="BM285" s="94"/>
      <c r="BN285" s="94"/>
      <c r="BO285" s="94"/>
      <c r="BP285" s="94"/>
      <c r="BQ285" s="94"/>
      <c r="BR285" s="94"/>
      <c r="BS285" s="94"/>
      <c r="BT285" s="94"/>
      <c r="BU285" s="94"/>
      <c r="BV285" s="94"/>
      <c r="BW285" s="94"/>
      <c r="BX285" s="94"/>
      <c r="BY285" s="94"/>
      <c r="BZ285" s="94"/>
      <c r="CA285" s="94"/>
      <c r="CB285" s="94"/>
      <c r="CC285" s="94"/>
      <c r="CD285" s="94"/>
      <c r="CE285" s="94"/>
      <c r="CF285" s="94"/>
      <c r="CG285" s="94"/>
      <c r="CH285" s="94"/>
      <c r="CI285" s="94"/>
      <c r="CJ285" s="94"/>
      <c r="CK285" s="94"/>
      <c r="CL285" s="94"/>
      <c r="CM285" s="94"/>
      <c r="CN285" s="94"/>
      <c r="CO285" s="94"/>
      <c r="CP285" s="94"/>
      <c r="CQ285" s="94"/>
      <c r="CR285" s="94"/>
      <c r="CS285" s="94"/>
      <c r="CT285" s="94"/>
      <c r="CU285" s="94"/>
      <c r="CV285" s="94"/>
      <c r="CW285" s="94"/>
      <c r="CX285" s="94"/>
      <c r="CY285" s="94"/>
      <c r="CZ285" s="94"/>
      <c r="DA285" s="94"/>
      <c r="DB285" s="94"/>
      <c r="DC285" s="94"/>
      <c r="DD285" s="94"/>
      <c r="DE285" s="94"/>
      <c r="DF285" s="94"/>
      <c r="DG285" s="94"/>
      <c r="DH285" s="94"/>
      <c r="DI285" s="94"/>
      <c r="DJ285" s="94"/>
      <c r="DK285" s="94"/>
      <c r="DL285" s="94"/>
      <c r="DM285" s="94"/>
      <c r="DN285" s="94"/>
      <c r="DO285" s="94"/>
      <c r="DP285" s="94"/>
      <c r="DQ285" s="94"/>
      <c r="DR285" s="94"/>
      <c r="DS285" s="94"/>
      <c r="DT285" s="94"/>
      <c r="DU285" s="94"/>
      <c r="DV285" s="94"/>
      <c r="DW285" s="94"/>
      <c r="DX285" s="94"/>
      <c r="DY285" s="94"/>
      <c r="DZ285" s="94"/>
      <c r="EA285" s="94"/>
      <c r="EB285" s="94"/>
      <c r="EC285" s="94"/>
      <c r="ED285" s="94"/>
      <c r="EE285" s="94"/>
      <c r="EF285" s="94"/>
      <c r="EG285" s="94"/>
      <c r="EH285" s="94"/>
      <c r="EI285" s="94"/>
      <c r="EJ285" s="94"/>
      <c r="EK285" s="94"/>
      <c r="EL285" s="94"/>
      <c r="EM285" s="94"/>
      <c r="EN285" s="94"/>
      <c r="EO285" s="94"/>
      <c r="EP285" s="94"/>
      <c r="EQ285" s="94"/>
      <c r="ER285" s="94"/>
      <c r="ES285" s="94"/>
      <c r="ET285" s="94"/>
      <c r="EU285" s="94"/>
      <c r="EV285" s="94"/>
      <c r="EW285" s="94"/>
      <c r="EX285" s="94"/>
      <c r="EY285" s="94"/>
      <c r="EZ285" s="94"/>
      <c r="FA285" s="94"/>
      <c r="FB285" s="94"/>
      <c r="FC285" s="94"/>
      <c r="FD285" s="94"/>
      <c r="FE285" s="94"/>
      <c r="FF285" s="94"/>
      <c r="FG285" s="94"/>
      <c r="FH285" s="94"/>
      <c r="FI285" s="94"/>
      <c r="FJ285" s="94"/>
      <c r="FK285" s="94"/>
      <c r="FL285" s="94"/>
      <c r="FM285" s="94"/>
      <c r="FN285" s="94"/>
      <c r="FO285" s="94"/>
      <c r="FP285" s="94"/>
      <c r="FQ285" s="94"/>
      <c r="FR285" s="94"/>
      <c r="FS285" s="94"/>
      <c r="FT285" s="94"/>
      <c r="FU285" s="94"/>
      <c r="FV285" s="94"/>
      <c r="FW285" s="94"/>
      <c r="FX285" s="94"/>
      <c r="FY285" s="94"/>
      <c r="FZ285" s="94"/>
      <c r="GA285" s="94"/>
      <c r="GB285" s="94"/>
      <c r="GC285" s="94"/>
      <c r="GD285" s="94"/>
      <c r="GE285" s="94"/>
      <c r="GF285" s="94"/>
      <c r="GG285" s="94"/>
      <c r="GH285" s="94"/>
      <c r="GI285" s="94"/>
      <c r="GJ285" s="94"/>
      <c r="GK285" s="94"/>
      <c r="GL285" s="94"/>
      <c r="GM285" s="94"/>
      <c r="GN285" s="94"/>
      <c r="GO285" s="94"/>
      <c r="GP285" s="94"/>
      <c r="GQ285" s="94"/>
      <c r="GR285" s="94"/>
      <c r="GS285" s="94"/>
      <c r="GT285" s="94"/>
      <c r="GU285" s="94"/>
      <c r="GV285" s="94"/>
      <c r="GW285" s="94"/>
      <c r="GX285" s="94"/>
      <c r="GY285" s="94"/>
    </row>
    <row r="286" spans="1:207" s="47" customFormat="1" ht="23.1" customHeight="1">
      <c r="A286" s="145"/>
      <c r="B286" s="180"/>
      <c r="C286" s="127"/>
      <c r="D286" s="145"/>
      <c r="E286" s="127"/>
      <c r="F286" s="167"/>
      <c r="G286" s="167"/>
      <c r="H286" s="140"/>
      <c r="I286" s="140"/>
      <c r="J286" s="140"/>
      <c r="K286" s="97">
        <f>SUM(L286:O286)</f>
        <v>4633915</v>
      </c>
      <c r="L286" s="106">
        <v>0</v>
      </c>
      <c r="M286" s="106">
        <v>0</v>
      </c>
      <c r="N286" s="106">
        <v>0</v>
      </c>
      <c r="O286" s="106">
        <v>4633915</v>
      </c>
      <c r="P286" s="105">
        <f>K286/H285</f>
        <v>6583.2007387412987</v>
      </c>
      <c r="Q286" s="97">
        <v>9673</v>
      </c>
      <c r="R286" s="30" t="s">
        <v>73</v>
      </c>
      <c r="S286" s="113"/>
      <c r="T286" s="113"/>
      <c r="U286" s="113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94"/>
      <c r="BB286" s="94"/>
      <c r="BC286" s="94"/>
      <c r="BD286" s="94"/>
      <c r="BE286" s="94"/>
      <c r="BF286" s="94"/>
      <c r="BG286" s="94"/>
      <c r="BH286" s="94"/>
      <c r="BI286" s="94"/>
      <c r="BJ286" s="94"/>
      <c r="BK286" s="94"/>
      <c r="BL286" s="94"/>
      <c r="BM286" s="94"/>
      <c r="BN286" s="94"/>
      <c r="BO286" s="94"/>
      <c r="BP286" s="94"/>
      <c r="BQ286" s="94"/>
      <c r="BR286" s="94"/>
      <c r="BS286" s="94"/>
      <c r="BT286" s="94"/>
      <c r="BU286" s="94"/>
      <c r="BV286" s="94"/>
      <c r="BW286" s="94"/>
      <c r="BX286" s="94"/>
      <c r="BY286" s="94"/>
      <c r="BZ286" s="94"/>
      <c r="CA286" s="94"/>
      <c r="CB286" s="94"/>
      <c r="CC286" s="94"/>
      <c r="CD286" s="94"/>
      <c r="CE286" s="94"/>
      <c r="CF286" s="94"/>
      <c r="CG286" s="94"/>
      <c r="CH286" s="94"/>
      <c r="CI286" s="94"/>
      <c r="CJ286" s="94"/>
      <c r="CK286" s="94"/>
      <c r="CL286" s="94"/>
      <c r="CM286" s="94"/>
      <c r="CN286" s="94"/>
      <c r="CO286" s="94"/>
      <c r="CP286" s="94"/>
      <c r="CQ286" s="94"/>
      <c r="CR286" s="94"/>
      <c r="CS286" s="94"/>
      <c r="CT286" s="94"/>
      <c r="CU286" s="94"/>
      <c r="CV286" s="94"/>
      <c r="CW286" s="94"/>
      <c r="CX286" s="94"/>
      <c r="CY286" s="94"/>
      <c r="CZ286" s="94"/>
      <c r="DA286" s="94"/>
      <c r="DB286" s="94"/>
      <c r="DC286" s="94"/>
      <c r="DD286" s="94"/>
      <c r="DE286" s="94"/>
      <c r="DF286" s="94"/>
      <c r="DG286" s="94"/>
      <c r="DH286" s="94"/>
      <c r="DI286" s="94"/>
      <c r="DJ286" s="94"/>
      <c r="DK286" s="94"/>
      <c r="DL286" s="94"/>
      <c r="DM286" s="94"/>
      <c r="DN286" s="94"/>
      <c r="DO286" s="94"/>
      <c r="DP286" s="94"/>
      <c r="DQ286" s="94"/>
      <c r="DR286" s="94"/>
      <c r="DS286" s="94"/>
      <c r="DT286" s="94"/>
      <c r="DU286" s="94"/>
      <c r="DV286" s="94"/>
      <c r="DW286" s="94"/>
      <c r="DX286" s="94"/>
      <c r="DY286" s="94"/>
      <c r="DZ286" s="94"/>
      <c r="EA286" s="94"/>
      <c r="EB286" s="94"/>
      <c r="EC286" s="94"/>
      <c r="ED286" s="94"/>
      <c r="EE286" s="94"/>
      <c r="EF286" s="94"/>
      <c r="EG286" s="94"/>
      <c r="EH286" s="94"/>
      <c r="EI286" s="94"/>
      <c r="EJ286" s="94"/>
      <c r="EK286" s="94"/>
      <c r="EL286" s="94"/>
      <c r="EM286" s="94"/>
      <c r="EN286" s="94"/>
      <c r="EO286" s="94"/>
      <c r="EP286" s="94"/>
      <c r="EQ286" s="94"/>
      <c r="ER286" s="94"/>
      <c r="ES286" s="94"/>
      <c r="ET286" s="94"/>
      <c r="EU286" s="94"/>
      <c r="EV286" s="94"/>
      <c r="EW286" s="94"/>
      <c r="EX286" s="94"/>
      <c r="EY286" s="94"/>
      <c r="EZ286" s="94"/>
      <c r="FA286" s="94"/>
      <c r="FB286" s="94"/>
      <c r="FC286" s="94"/>
      <c r="FD286" s="94"/>
      <c r="FE286" s="94"/>
      <c r="FF286" s="94"/>
      <c r="FG286" s="94"/>
      <c r="FH286" s="94"/>
      <c r="FI286" s="94"/>
      <c r="FJ286" s="94"/>
      <c r="FK286" s="94"/>
      <c r="FL286" s="94"/>
      <c r="FM286" s="94"/>
      <c r="FN286" s="94"/>
      <c r="FO286" s="94"/>
      <c r="FP286" s="94"/>
      <c r="FQ286" s="94"/>
      <c r="FR286" s="94"/>
      <c r="FS286" s="94"/>
      <c r="FT286" s="94"/>
      <c r="FU286" s="94"/>
      <c r="FV286" s="94"/>
      <c r="FW286" s="94"/>
      <c r="FX286" s="94"/>
      <c r="FY286" s="94"/>
      <c r="FZ286" s="94"/>
      <c r="GA286" s="94"/>
      <c r="GB286" s="94"/>
      <c r="GC286" s="94"/>
      <c r="GD286" s="94"/>
      <c r="GE286" s="94"/>
      <c r="GF286" s="94"/>
      <c r="GG286" s="94"/>
      <c r="GH286" s="94"/>
      <c r="GI286" s="94"/>
      <c r="GJ286" s="94"/>
      <c r="GK286" s="94"/>
      <c r="GL286" s="94"/>
      <c r="GM286" s="94"/>
      <c r="GN286" s="94"/>
      <c r="GO286" s="94"/>
      <c r="GP286" s="94"/>
      <c r="GQ286" s="94"/>
      <c r="GR286" s="94"/>
      <c r="GS286" s="94"/>
      <c r="GT286" s="94"/>
      <c r="GU286" s="94"/>
      <c r="GV286" s="94"/>
      <c r="GW286" s="94"/>
      <c r="GX286" s="94"/>
      <c r="GY286" s="94"/>
    </row>
    <row r="287" spans="1:207" s="47" customFormat="1" ht="38.25" customHeight="1">
      <c r="A287" s="87" t="s">
        <v>1070</v>
      </c>
      <c r="B287" s="108" t="s">
        <v>231</v>
      </c>
      <c r="C287" s="94" t="s">
        <v>268</v>
      </c>
      <c r="D287" s="87" t="s">
        <v>27</v>
      </c>
      <c r="E287" s="94" t="s">
        <v>26</v>
      </c>
      <c r="F287" s="99">
        <v>2</v>
      </c>
      <c r="G287" s="99">
        <v>1</v>
      </c>
      <c r="H287" s="96">
        <v>345.9</v>
      </c>
      <c r="I287" s="96">
        <v>154.9</v>
      </c>
      <c r="J287" s="96">
        <v>154.9</v>
      </c>
      <c r="K287" s="97">
        <f t="shared" si="59"/>
        <v>2805148</v>
      </c>
      <c r="L287" s="97">
        <v>0</v>
      </c>
      <c r="M287" s="97">
        <v>0</v>
      </c>
      <c r="N287" s="97">
        <v>0</v>
      </c>
      <c r="O287" s="96">
        <v>2805148</v>
      </c>
      <c r="P287" s="105">
        <f t="shared" si="58"/>
        <v>8109.7080080948253</v>
      </c>
      <c r="Q287" s="97">
        <v>9673</v>
      </c>
      <c r="R287" s="91" t="s">
        <v>73</v>
      </c>
      <c r="S287" s="46"/>
      <c r="T287" s="46"/>
      <c r="U287" s="46"/>
    </row>
    <row r="288" spans="1:207" s="47" customFormat="1" ht="23.1" customHeight="1">
      <c r="A288" s="87" t="s">
        <v>1071</v>
      </c>
      <c r="B288" s="108" t="s">
        <v>232</v>
      </c>
      <c r="C288" s="94">
        <v>1960</v>
      </c>
      <c r="D288" s="87" t="s">
        <v>27</v>
      </c>
      <c r="E288" s="94" t="s">
        <v>26</v>
      </c>
      <c r="F288" s="99">
        <v>2</v>
      </c>
      <c r="G288" s="99">
        <v>1</v>
      </c>
      <c r="H288" s="96">
        <v>503.6</v>
      </c>
      <c r="I288" s="96">
        <v>275.60000000000002</v>
      </c>
      <c r="J288" s="96">
        <v>236.4</v>
      </c>
      <c r="K288" s="97">
        <f t="shared" si="59"/>
        <v>3059361</v>
      </c>
      <c r="L288" s="82">
        <v>0</v>
      </c>
      <c r="M288" s="82">
        <v>0</v>
      </c>
      <c r="N288" s="82">
        <v>0</v>
      </c>
      <c r="O288" s="96">
        <v>3059361</v>
      </c>
      <c r="P288" s="105">
        <f t="shared" si="58"/>
        <v>6074.9821286735505</v>
      </c>
      <c r="Q288" s="97">
        <v>9673</v>
      </c>
      <c r="R288" s="91" t="s">
        <v>73</v>
      </c>
      <c r="S288" s="62"/>
      <c r="T288" s="62"/>
      <c r="U288" s="46"/>
    </row>
    <row r="289" spans="1:207" s="47" customFormat="1" ht="23.1" customHeight="1">
      <c r="A289" s="87" t="s">
        <v>1072</v>
      </c>
      <c r="B289" s="109" t="s">
        <v>233</v>
      </c>
      <c r="C289" s="94">
        <v>1917</v>
      </c>
      <c r="D289" s="87" t="s">
        <v>27</v>
      </c>
      <c r="E289" s="94" t="s">
        <v>26</v>
      </c>
      <c r="F289" s="99">
        <v>2</v>
      </c>
      <c r="G289" s="99">
        <v>2</v>
      </c>
      <c r="H289" s="82">
        <v>836.9</v>
      </c>
      <c r="I289" s="82">
        <v>276.89999999999998</v>
      </c>
      <c r="J289" s="82">
        <v>276.89999999999998</v>
      </c>
      <c r="K289" s="97">
        <f t="shared" si="59"/>
        <v>5225065</v>
      </c>
      <c r="L289" s="106">
        <v>0</v>
      </c>
      <c r="M289" s="106">
        <v>0</v>
      </c>
      <c r="N289" s="106">
        <v>0</v>
      </c>
      <c r="O289" s="96">
        <v>5225065</v>
      </c>
      <c r="P289" s="105">
        <f t="shared" si="58"/>
        <v>6243.3564344605093</v>
      </c>
      <c r="Q289" s="97">
        <v>9673</v>
      </c>
      <c r="R289" s="91" t="s">
        <v>73</v>
      </c>
      <c r="S289" s="46"/>
      <c r="T289" s="46"/>
      <c r="U289" s="46"/>
    </row>
    <row r="290" spans="1:207" s="44" customFormat="1" ht="21.95" customHeight="1">
      <c r="A290" s="87" t="s">
        <v>1853</v>
      </c>
      <c r="B290" s="108" t="s">
        <v>234</v>
      </c>
      <c r="C290" s="94">
        <v>1952</v>
      </c>
      <c r="D290" s="87" t="s">
        <v>27</v>
      </c>
      <c r="E290" s="94" t="s">
        <v>26</v>
      </c>
      <c r="F290" s="99">
        <v>2</v>
      </c>
      <c r="G290" s="99">
        <v>1</v>
      </c>
      <c r="H290" s="96">
        <v>1437.8</v>
      </c>
      <c r="I290" s="96">
        <v>277.89999999999998</v>
      </c>
      <c r="J290" s="96">
        <v>245.1</v>
      </c>
      <c r="K290" s="97">
        <f t="shared" si="59"/>
        <v>5810443.5</v>
      </c>
      <c r="L290" s="106">
        <v>0</v>
      </c>
      <c r="M290" s="106">
        <v>0</v>
      </c>
      <c r="N290" s="106">
        <v>0</v>
      </c>
      <c r="O290" s="96">
        <v>5810443.5</v>
      </c>
      <c r="P290" s="105">
        <f t="shared" si="58"/>
        <v>4041.2042704131313</v>
      </c>
      <c r="Q290" s="97">
        <v>9673</v>
      </c>
      <c r="R290" s="27" t="s">
        <v>74</v>
      </c>
      <c r="S290" s="46"/>
      <c r="T290" s="46"/>
      <c r="U290" s="46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  <c r="DT290" s="47"/>
      <c r="DU290" s="47"/>
      <c r="DV290" s="47"/>
      <c r="DW290" s="47"/>
      <c r="DX290" s="47"/>
      <c r="DY290" s="47"/>
      <c r="DZ290" s="47"/>
      <c r="EA290" s="47"/>
      <c r="EB290" s="47"/>
      <c r="EC290" s="47"/>
      <c r="ED290" s="47"/>
      <c r="EE290" s="47"/>
      <c r="EF290" s="47"/>
      <c r="EG290" s="47"/>
      <c r="EH290" s="47"/>
      <c r="EI290" s="47"/>
      <c r="EJ290" s="47"/>
      <c r="EK290" s="47"/>
      <c r="EL290" s="47"/>
      <c r="EM290" s="47"/>
      <c r="EN290" s="47"/>
      <c r="EO290" s="47"/>
      <c r="EP290" s="47"/>
      <c r="EQ290" s="47"/>
      <c r="ER290" s="47"/>
      <c r="ES290" s="47"/>
      <c r="ET290" s="47"/>
      <c r="EU290" s="47"/>
      <c r="EV290" s="47"/>
      <c r="EW290" s="47"/>
      <c r="EX290" s="47"/>
      <c r="EY290" s="47"/>
      <c r="EZ290" s="47"/>
      <c r="FA290" s="47"/>
      <c r="FB290" s="47"/>
      <c r="FC290" s="47"/>
      <c r="FD290" s="47"/>
      <c r="FE290" s="47"/>
      <c r="FF290" s="47"/>
      <c r="FG290" s="47"/>
      <c r="FH290" s="47"/>
      <c r="FI290" s="47"/>
      <c r="FJ290" s="47"/>
      <c r="FK290" s="47"/>
      <c r="FL290" s="47"/>
      <c r="FM290" s="47"/>
      <c r="FN290" s="47"/>
      <c r="FO290" s="47"/>
      <c r="FP290" s="47"/>
      <c r="FQ290" s="47"/>
      <c r="FR290" s="47"/>
      <c r="FS290" s="47"/>
      <c r="FT290" s="47"/>
      <c r="FU290" s="47"/>
      <c r="FV290" s="47"/>
      <c r="FW290" s="47"/>
      <c r="FX290" s="47"/>
      <c r="FY290" s="47"/>
      <c r="FZ290" s="47"/>
      <c r="GA290" s="47"/>
      <c r="GB290" s="47"/>
      <c r="GC290" s="47"/>
      <c r="GD290" s="47"/>
      <c r="GE290" s="47"/>
      <c r="GF290" s="47"/>
      <c r="GG290" s="47"/>
      <c r="GH290" s="47"/>
      <c r="GI290" s="47"/>
      <c r="GJ290" s="47"/>
      <c r="GK290" s="47"/>
      <c r="GL290" s="47"/>
      <c r="GM290" s="47"/>
      <c r="GN290" s="47"/>
      <c r="GO290" s="47"/>
      <c r="GP290" s="47"/>
      <c r="GQ290" s="47"/>
      <c r="GR290" s="47"/>
      <c r="GS290" s="47"/>
      <c r="GT290" s="47"/>
      <c r="GU290" s="47"/>
      <c r="GV290" s="47"/>
      <c r="GW290" s="47"/>
      <c r="GX290" s="47"/>
      <c r="GY290" s="47"/>
    </row>
    <row r="291" spans="1:207" s="44" customFormat="1" ht="35.25" customHeight="1">
      <c r="A291" s="87" t="s">
        <v>1073</v>
      </c>
      <c r="B291" s="108" t="s">
        <v>235</v>
      </c>
      <c r="C291" s="94" t="s">
        <v>270</v>
      </c>
      <c r="D291" s="87" t="s">
        <v>27</v>
      </c>
      <c r="E291" s="94" t="s">
        <v>26</v>
      </c>
      <c r="F291" s="99">
        <v>2</v>
      </c>
      <c r="G291" s="99">
        <v>1</v>
      </c>
      <c r="H291" s="96">
        <v>793.1</v>
      </c>
      <c r="I291" s="96">
        <v>383.7</v>
      </c>
      <c r="J291" s="96">
        <v>383.7</v>
      </c>
      <c r="K291" s="97">
        <f t="shared" si="59"/>
        <v>5210577</v>
      </c>
      <c r="L291" s="106">
        <v>0</v>
      </c>
      <c r="M291" s="106">
        <v>0</v>
      </c>
      <c r="N291" s="106">
        <v>0</v>
      </c>
      <c r="O291" s="82">
        <v>5210577</v>
      </c>
      <c r="P291" s="105">
        <f t="shared" si="58"/>
        <v>6569.886521245744</v>
      </c>
      <c r="Q291" s="97">
        <v>9673</v>
      </c>
      <c r="R291" s="91" t="s">
        <v>73</v>
      </c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  <c r="EF291" s="46"/>
      <c r="EG291" s="46"/>
      <c r="EH291" s="46"/>
      <c r="EI291" s="46"/>
      <c r="EJ291" s="46"/>
      <c r="EK291" s="46"/>
      <c r="EL291" s="46"/>
      <c r="EM291" s="46"/>
      <c r="EN291" s="46"/>
      <c r="EO291" s="46"/>
      <c r="EP291" s="46"/>
      <c r="EQ291" s="46"/>
      <c r="ER291" s="46"/>
      <c r="ES291" s="46"/>
      <c r="ET291" s="46"/>
      <c r="EU291" s="46"/>
      <c r="EV291" s="46"/>
      <c r="EW291" s="46"/>
      <c r="EX291" s="46"/>
      <c r="EY291" s="46"/>
      <c r="EZ291" s="46"/>
      <c r="FA291" s="46"/>
      <c r="FB291" s="46"/>
      <c r="FC291" s="46"/>
      <c r="FD291" s="46"/>
      <c r="FE291" s="46"/>
      <c r="FF291" s="46"/>
      <c r="FG291" s="46"/>
      <c r="FH291" s="46"/>
      <c r="FI291" s="46"/>
      <c r="FJ291" s="46"/>
      <c r="FK291" s="46"/>
      <c r="FL291" s="46"/>
      <c r="FM291" s="46"/>
      <c r="FN291" s="46"/>
      <c r="FO291" s="46"/>
      <c r="FP291" s="46"/>
      <c r="FQ291" s="46"/>
      <c r="FR291" s="46"/>
      <c r="FS291" s="46"/>
      <c r="FT291" s="46"/>
      <c r="FU291" s="46"/>
      <c r="FV291" s="46"/>
      <c r="FW291" s="46"/>
      <c r="FX291" s="46"/>
      <c r="FY291" s="46"/>
      <c r="FZ291" s="46"/>
      <c r="GA291" s="46"/>
      <c r="GB291" s="46"/>
      <c r="GC291" s="46"/>
      <c r="GD291" s="46"/>
      <c r="GE291" s="46"/>
      <c r="GF291" s="46"/>
      <c r="GG291" s="46"/>
      <c r="GH291" s="46"/>
      <c r="GI291" s="46"/>
      <c r="GJ291" s="46"/>
      <c r="GK291" s="46"/>
      <c r="GL291" s="46"/>
      <c r="GM291" s="46"/>
      <c r="GN291" s="46"/>
      <c r="GO291" s="46"/>
      <c r="GP291" s="46"/>
      <c r="GQ291" s="46"/>
      <c r="GR291" s="46"/>
      <c r="GS291" s="46"/>
      <c r="GT291" s="46"/>
      <c r="GU291" s="46"/>
      <c r="GV291" s="46"/>
      <c r="GW291" s="46"/>
      <c r="GX291" s="46"/>
      <c r="GY291" s="46"/>
    </row>
    <row r="292" spans="1:207" ht="21.95" customHeight="1">
      <c r="A292" s="145" t="s">
        <v>1074</v>
      </c>
      <c r="B292" s="146" t="s">
        <v>236</v>
      </c>
      <c r="C292" s="127">
        <v>1947</v>
      </c>
      <c r="D292" s="145" t="s">
        <v>27</v>
      </c>
      <c r="E292" s="127" t="s">
        <v>26</v>
      </c>
      <c r="F292" s="142">
        <v>2</v>
      </c>
      <c r="G292" s="142">
        <v>3</v>
      </c>
      <c r="H292" s="139">
        <v>1929.4</v>
      </c>
      <c r="I292" s="139">
        <v>1000.2</v>
      </c>
      <c r="J292" s="139">
        <v>963.8</v>
      </c>
      <c r="K292" s="95">
        <f>SUM(L292:O292)</f>
        <v>6242020</v>
      </c>
      <c r="L292" s="95">
        <v>0</v>
      </c>
      <c r="M292" s="95">
        <v>0</v>
      </c>
      <c r="N292" s="95">
        <v>0</v>
      </c>
      <c r="O292" s="95">
        <v>6242020</v>
      </c>
      <c r="P292" s="95">
        <f>K292/H292</f>
        <v>3235.2130195915829</v>
      </c>
      <c r="Q292" s="95">
        <v>9673</v>
      </c>
      <c r="R292" s="91" t="s">
        <v>72</v>
      </c>
    </row>
    <row r="293" spans="1:207" s="44" customFormat="1" ht="21.95" customHeight="1">
      <c r="A293" s="145"/>
      <c r="B293" s="146"/>
      <c r="C293" s="127"/>
      <c r="D293" s="145"/>
      <c r="E293" s="127"/>
      <c r="F293" s="142"/>
      <c r="G293" s="142"/>
      <c r="H293" s="139"/>
      <c r="I293" s="139"/>
      <c r="J293" s="139"/>
      <c r="K293" s="97">
        <f t="shared" si="59"/>
        <v>7178032.5</v>
      </c>
      <c r="L293" s="106">
        <v>0</v>
      </c>
      <c r="M293" s="106">
        <v>0</v>
      </c>
      <c r="N293" s="106">
        <v>0</v>
      </c>
      <c r="O293" s="96">
        <v>7178032.5</v>
      </c>
      <c r="P293" s="105">
        <f>K293/H292</f>
        <v>3720.344407587851</v>
      </c>
      <c r="Q293" s="97">
        <v>9673</v>
      </c>
      <c r="R293" s="91" t="s">
        <v>73</v>
      </c>
      <c r="S293" s="52"/>
      <c r="T293" s="52"/>
      <c r="U293" s="55"/>
    </row>
    <row r="294" spans="1:207" s="46" customFormat="1" ht="21.95" customHeight="1">
      <c r="A294" s="87" t="s">
        <v>1075</v>
      </c>
      <c r="B294" s="108" t="s">
        <v>237</v>
      </c>
      <c r="C294" s="94">
        <v>1946</v>
      </c>
      <c r="D294" s="87" t="s">
        <v>27</v>
      </c>
      <c r="E294" s="94" t="s">
        <v>26</v>
      </c>
      <c r="F294" s="99">
        <v>2</v>
      </c>
      <c r="G294" s="99">
        <v>1</v>
      </c>
      <c r="H294" s="96">
        <v>656.7</v>
      </c>
      <c r="I294" s="96">
        <v>346.4</v>
      </c>
      <c r="J294" s="96">
        <v>309.39999999999998</v>
      </c>
      <c r="K294" s="97">
        <f t="shared" si="59"/>
        <v>5077588.5</v>
      </c>
      <c r="L294" s="96">
        <v>0</v>
      </c>
      <c r="M294" s="96">
        <v>0</v>
      </c>
      <c r="N294" s="96">
        <v>0</v>
      </c>
      <c r="O294" s="96">
        <v>5077588.5</v>
      </c>
      <c r="P294" s="105">
        <f t="shared" si="58"/>
        <v>7731.9757880310635</v>
      </c>
      <c r="Q294" s="97">
        <v>9673</v>
      </c>
      <c r="R294" s="91" t="s">
        <v>73</v>
      </c>
      <c r="S294" s="52"/>
      <c r="T294" s="52"/>
      <c r="U294" s="52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  <c r="DU294" s="44"/>
      <c r="DV294" s="44"/>
      <c r="DW294" s="44"/>
      <c r="DX294" s="44"/>
      <c r="DY294" s="44"/>
      <c r="DZ294" s="44"/>
      <c r="EA294" s="44"/>
      <c r="EB294" s="44"/>
      <c r="EC294" s="44"/>
      <c r="ED294" s="44"/>
      <c r="EE294" s="44"/>
      <c r="EF294" s="44"/>
      <c r="EG294" s="44"/>
      <c r="EH294" s="44"/>
      <c r="EI294" s="44"/>
      <c r="EJ294" s="44"/>
      <c r="EK294" s="44"/>
      <c r="EL294" s="44"/>
      <c r="EM294" s="44"/>
      <c r="EN294" s="44"/>
      <c r="EO294" s="44"/>
      <c r="EP294" s="44"/>
      <c r="EQ294" s="44"/>
      <c r="ER294" s="44"/>
      <c r="ES294" s="44"/>
      <c r="ET294" s="44"/>
      <c r="EU294" s="44"/>
      <c r="EV294" s="44"/>
      <c r="EW294" s="44"/>
      <c r="EX294" s="44"/>
      <c r="EY294" s="44"/>
      <c r="EZ294" s="44"/>
      <c r="FA294" s="44"/>
      <c r="FB294" s="44"/>
      <c r="FC294" s="44"/>
      <c r="FD294" s="44"/>
      <c r="FE294" s="44"/>
      <c r="FF294" s="44"/>
      <c r="FG294" s="44"/>
      <c r="FH294" s="44"/>
      <c r="FI294" s="44"/>
      <c r="FJ294" s="44"/>
      <c r="FK294" s="44"/>
      <c r="FL294" s="44"/>
      <c r="FM294" s="44"/>
      <c r="FN294" s="44"/>
      <c r="FO294" s="44"/>
      <c r="FP294" s="44"/>
      <c r="FQ294" s="44"/>
      <c r="FR294" s="44"/>
      <c r="FS294" s="44"/>
      <c r="FT294" s="44"/>
      <c r="FU294" s="44"/>
      <c r="FV294" s="44"/>
      <c r="FW294" s="44"/>
      <c r="FX294" s="44"/>
      <c r="FY294" s="44"/>
      <c r="FZ294" s="44"/>
      <c r="GA294" s="44"/>
      <c r="GB294" s="44"/>
      <c r="GC294" s="44"/>
      <c r="GD294" s="44"/>
      <c r="GE294" s="44"/>
      <c r="GF294" s="44"/>
      <c r="GG294" s="44"/>
      <c r="GH294" s="44"/>
      <c r="GI294" s="44"/>
      <c r="GJ294" s="44"/>
      <c r="GK294" s="44"/>
      <c r="GL294" s="44"/>
      <c r="GM294" s="44"/>
      <c r="GN294" s="44"/>
      <c r="GO294" s="44"/>
      <c r="GP294" s="44"/>
      <c r="GQ294" s="44"/>
      <c r="GR294" s="44"/>
      <c r="GS294" s="44"/>
      <c r="GT294" s="44"/>
      <c r="GU294" s="44"/>
      <c r="GV294" s="44"/>
      <c r="GW294" s="44"/>
      <c r="GX294" s="44"/>
      <c r="GY294" s="44"/>
    </row>
    <row r="295" spans="1:207" s="94" customFormat="1" ht="21.95" customHeight="1">
      <c r="A295" s="87" t="s">
        <v>1076</v>
      </c>
      <c r="B295" s="108" t="s">
        <v>238</v>
      </c>
      <c r="C295" s="94">
        <v>1959</v>
      </c>
      <c r="D295" s="87" t="s">
        <v>27</v>
      </c>
      <c r="E295" s="94" t="s">
        <v>26</v>
      </c>
      <c r="F295" s="99">
        <v>2</v>
      </c>
      <c r="G295" s="99">
        <v>2</v>
      </c>
      <c r="H295" s="96">
        <v>818.4</v>
      </c>
      <c r="I295" s="96">
        <v>437.7</v>
      </c>
      <c r="J295" s="96">
        <v>437.7</v>
      </c>
      <c r="K295" s="97">
        <f t="shared" si="59"/>
        <v>5510272.5</v>
      </c>
      <c r="L295" s="106">
        <v>0</v>
      </c>
      <c r="M295" s="106">
        <v>0</v>
      </c>
      <c r="N295" s="106">
        <v>0</v>
      </c>
      <c r="O295" s="106">
        <v>5510272.5</v>
      </c>
      <c r="P295" s="105">
        <f t="shared" si="58"/>
        <v>6732.9820381231675</v>
      </c>
      <c r="Q295" s="97">
        <v>9673</v>
      </c>
      <c r="R295" s="91" t="s">
        <v>73</v>
      </c>
      <c r="S295" s="52"/>
      <c r="T295" s="52"/>
      <c r="U295" s="52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44"/>
      <c r="EA295" s="44"/>
      <c r="EB295" s="44"/>
      <c r="EC295" s="44"/>
      <c r="ED295" s="44"/>
      <c r="EE295" s="44"/>
      <c r="EF295" s="44"/>
      <c r="EG295" s="44"/>
      <c r="EH295" s="44"/>
      <c r="EI295" s="44"/>
      <c r="EJ295" s="44"/>
      <c r="EK295" s="44"/>
      <c r="EL295" s="44"/>
      <c r="EM295" s="44"/>
      <c r="EN295" s="44"/>
      <c r="EO295" s="44"/>
      <c r="EP295" s="44"/>
      <c r="EQ295" s="44"/>
      <c r="ER295" s="44"/>
      <c r="ES295" s="44"/>
      <c r="ET295" s="44"/>
      <c r="EU295" s="44"/>
      <c r="EV295" s="44"/>
      <c r="EW295" s="44"/>
      <c r="EX295" s="44"/>
      <c r="EY295" s="44"/>
      <c r="EZ295" s="44"/>
      <c r="FA295" s="44"/>
      <c r="FB295" s="44"/>
      <c r="FC295" s="44"/>
      <c r="FD295" s="44"/>
      <c r="FE295" s="44"/>
      <c r="FF295" s="44"/>
      <c r="FG295" s="44"/>
      <c r="FH295" s="44"/>
      <c r="FI295" s="44"/>
      <c r="FJ295" s="44"/>
      <c r="FK295" s="44"/>
      <c r="FL295" s="44"/>
      <c r="FM295" s="44"/>
      <c r="FN295" s="44"/>
      <c r="FO295" s="44"/>
      <c r="FP295" s="44"/>
      <c r="FQ295" s="44"/>
      <c r="FR295" s="44"/>
      <c r="FS295" s="44"/>
      <c r="FT295" s="44"/>
      <c r="FU295" s="44"/>
      <c r="FV295" s="44"/>
      <c r="FW295" s="44"/>
      <c r="FX295" s="44"/>
      <c r="FY295" s="44"/>
      <c r="FZ295" s="44"/>
      <c r="GA295" s="44"/>
      <c r="GB295" s="44"/>
      <c r="GC295" s="44"/>
      <c r="GD295" s="44"/>
      <c r="GE295" s="44"/>
      <c r="GF295" s="44"/>
      <c r="GG295" s="44"/>
      <c r="GH295" s="44"/>
      <c r="GI295" s="44"/>
      <c r="GJ295" s="44"/>
      <c r="GK295" s="44"/>
      <c r="GL295" s="44"/>
      <c r="GM295" s="44"/>
      <c r="GN295" s="44"/>
      <c r="GO295" s="44"/>
      <c r="GP295" s="44"/>
      <c r="GQ295" s="44"/>
      <c r="GR295" s="44"/>
      <c r="GS295" s="44"/>
      <c r="GT295" s="44"/>
      <c r="GU295" s="44"/>
      <c r="GV295" s="44"/>
      <c r="GW295" s="44"/>
      <c r="GX295" s="44"/>
      <c r="GY295" s="44"/>
    </row>
    <row r="296" spans="1:207" s="94" customFormat="1" ht="21.95" customHeight="1">
      <c r="A296" s="87" t="s">
        <v>1077</v>
      </c>
      <c r="B296" s="108" t="s">
        <v>239</v>
      </c>
      <c r="C296" s="94">
        <v>1917</v>
      </c>
      <c r="D296" s="87" t="s">
        <v>27</v>
      </c>
      <c r="E296" s="94" t="s">
        <v>26</v>
      </c>
      <c r="F296" s="99">
        <v>2</v>
      </c>
      <c r="G296" s="99">
        <v>1</v>
      </c>
      <c r="H296" s="96">
        <v>366.8</v>
      </c>
      <c r="I296" s="96">
        <v>132.19999999999999</v>
      </c>
      <c r="J296" s="96">
        <v>89.2</v>
      </c>
      <c r="K296" s="97">
        <f t="shared" si="59"/>
        <v>1903984</v>
      </c>
      <c r="L296" s="106">
        <v>0</v>
      </c>
      <c r="M296" s="106">
        <v>0</v>
      </c>
      <c r="N296" s="106">
        <v>0</v>
      </c>
      <c r="O296" s="106">
        <v>1903984</v>
      </c>
      <c r="P296" s="105">
        <f t="shared" si="58"/>
        <v>5190.7960741548522</v>
      </c>
      <c r="Q296" s="97">
        <v>9673</v>
      </c>
      <c r="R296" s="91" t="s">
        <v>73</v>
      </c>
      <c r="S296" s="113"/>
      <c r="T296" s="113"/>
      <c r="U296" s="113"/>
    </row>
    <row r="297" spans="1:207" s="94" customFormat="1" ht="21.95" customHeight="1">
      <c r="A297" s="87" t="s">
        <v>1078</v>
      </c>
      <c r="B297" s="109" t="s">
        <v>240</v>
      </c>
      <c r="C297" s="94">
        <v>1959</v>
      </c>
      <c r="D297" s="87" t="s">
        <v>27</v>
      </c>
      <c r="E297" s="94" t="s">
        <v>26</v>
      </c>
      <c r="F297" s="99">
        <v>2</v>
      </c>
      <c r="G297" s="99">
        <v>2</v>
      </c>
      <c r="H297" s="82">
        <v>1224.5</v>
      </c>
      <c r="I297" s="82">
        <v>694</v>
      </c>
      <c r="J297" s="82">
        <v>694</v>
      </c>
      <c r="K297" s="97">
        <f t="shared" si="59"/>
        <v>5084478</v>
      </c>
      <c r="L297" s="106">
        <v>0</v>
      </c>
      <c r="M297" s="106">
        <v>0</v>
      </c>
      <c r="N297" s="106">
        <v>0</v>
      </c>
      <c r="O297" s="106">
        <v>5084478</v>
      </c>
      <c r="P297" s="105">
        <f t="shared" si="58"/>
        <v>4152.2890975908531</v>
      </c>
      <c r="Q297" s="97">
        <v>9673</v>
      </c>
      <c r="R297" s="91" t="s">
        <v>73</v>
      </c>
      <c r="S297" s="25"/>
      <c r="T297" s="25"/>
      <c r="U297" s="113"/>
    </row>
    <row r="298" spans="1:207" s="46" customFormat="1" ht="33.75" customHeight="1">
      <c r="A298" s="87" t="s">
        <v>1079</v>
      </c>
      <c r="B298" s="109" t="s">
        <v>241</v>
      </c>
      <c r="C298" s="94" t="s">
        <v>270</v>
      </c>
      <c r="D298" s="87" t="s">
        <v>27</v>
      </c>
      <c r="E298" s="94" t="s">
        <v>26</v>
      </c>
      <c r="F298" s="99">
        <v>2</v>
      </c>
      <c r="G298" s="99">
        <v>1</v>
      </c>
      <c r="H298" s="82">
        <v>484.5</v>
      </c>
      <c r="I298" s="82">
        <v>268.2</v>
      </c>
      <c r="J298" s="96">
        <v>238.2</v>
      </c>
      <c r="K298" s="97">
        <f t="shared" si="59"/>
        <v>3349765.5</v>
      </c>
      <c r="L298" s="106">
        <v>0</v>
      </c>
      <c r="M298" s="106">
        <v>0</v>
      </c>
      <c r="N298" s="106">
        <v>0</v>
      </c>
      <c r="O298" s="106">
        <v>3349765.5</v>
      </c>
      <c r="P298" s="105">
        <f t="shared" si="58"/>
        <v>6913.860681114551</v>
      </c>
      <c r="Q298" s="97">
        <v>9673</v>
      </c>
      <c r="R298" s="91" t="s">
        <v>73</v>
      </c>
      <c r="S298" s="25"/>
      <c r="T298" s="25"/>
      <c r="U298" s="113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  <c r="AX298" s="94"/>
      <c r="AY298" s="94"/>
      <c r="AZ298" s="94"/>
      <c r="BA298" s="94"/>
      <c r="BB298" s="94"/>
      <c r="BC298" s="94"/>
      <c r="BD298" s="94"/>
      <c r="BE298" s="94"/>
      <c r="BF298" s="94"/>
      <c r="BG298" s="94"/>
      <c r="BH298" s="94"/>
      <c r="BI298" s="94"/>
      <c r="BJ298" s="94"/>
      <c r="BK298" s="94"/>
      <c r="BL298" s="94"/>
      <c r="BM298" s="94"/>
      <c r="BN298" s="94"/>
      <c r="BO298" s="94"/>
      <c r="BP298" s="94"/>
      <c r="BQ298" s="94"/>
      <c r="BR298" s="94"/>
      <c r="BS298" s="94"/>
      <c r="BT298" s="94"/>
      <c r="BU298" s="94"/>
      <c r="BV298" s="94"/>
      <c r="BW298" s="94"/>
      <c r="BX298" s="94"/>
      <c r="BY298" s="94"/>
      <c r="BZ298" s="94"/>
      <c r="CA298" s="94"/>
      <c r="CB298" s="94"/>
      <c r="CC298" s="94"/>
      <c r="CD298" s="94"/>
      <c r="CE298" s="94"/>
      <c r="CF298" s="94"/>
      <c r="CG298" s="94"/>
      <c r="CH298" s="94"/>
      <c r="CI298" s="94"/>
      <c r="CJ298" s="94"/>
      <c r="CK298" s="94"/>
      <c r="CL298" s="94"/>
      <c r="CM298" s="94"/>
      <c r="CN298" s="94"/>
      <c r="CO298" s="94"/>
      <c r="CP298" s="94"/>
      <c r="CQ298" s="94"/>
      <c r="CR298" s="94"/>
      <c r="CS298" s="94"/>
      <c r="CT298" s="94"/>
      <c r="CU298" s="94"/>
      <c r="CV298" s="94"/>
      <c r="CW298" s="94"/>
      <c r="CX298" s="94"/>
      <c r="CY298" s="94"/>
      <c r="CZ298" s="94"/>
      <c r="DA298" s="94"/>
      <c r="DB298" s="94"/>
      <c r="DC298" s="94"/>
      <c r="DD298" s="94"/>
      <c r="DE298" s="94"/>
      <c r="DF298" s="94"/>
      <c r="DG298" s="94"/>
      <c r="DH298" s="94"/>
      <c r="DI298" s="94"/>
      <c r="DJ298" s="94"/>
      <c r="DK298" s="94"/>
      <c r="DL298" s="94"/>
      <c r="DM298" s="94"/>
      <c r="DN298" s="94"/>
      <c r="DO298" s="94"/>
      <c r="DP298" s="94"/>
      <c r="DQ298" s="94"/>
      <c r="DR298" s="94"/>
      <c r="DS298" s="94"/>
      <c r="DT298" s="94"/>
      <c r="DU298" s="94"/>
      <c r="DV298" s="94"/>
      <c r="DW298" s="94"/>
      <c r="DX298" s="94"/>
      <c r="DY298" s="94"/>
      <c r="DZ298" s="94"/>
      <c r="EA298" s="94"/>
      <c r="EB298" s="94"/>
      <c r="EC298" s="94"/>
      <c r="ED298" s="94"/>
      <c r="EE298" s="94"/>
      <c r="EF298" s="94"/>
      <c r="EG298" s="94"/>
      <c r="EH298" s="94"/>
      <c r="EI298" s="94"/>
      <c r="EJ298" s="94"/>
      <c r="EK298" s="94"/>
      <c r="EL298" s="94"/>
      <c r="EM298" s="94"/>
      <c r="EN298" s="94"/>
      <c r="EO298" s="94"/>
      <c r="EP298" s="94"/>
      <c r="EQ298" s="94"/>
      <c r="ER298" s="94"/>
      <c r="ES298" s="94"/>
      <c r="ET298" s="94"/>
      <c r="EU298" s="94"/>
      <c r="EV298" s="94"/>
      <c r="EW298" s="94"/>
      <c r="EX298" s="94"/>
      <c r="EY298" s="94"/>
      <c r="EZ298" s="94"/>
      <c r="FA298" s="94"/>
      <c r="FB298" s="94"/>
      <c r="FC298" s="94"/>
      <c r="FD298" s="94"/>
      <c r="FE298" s="94"/>
      <c r="FF298" s="94"/>
      <c r="FG298" s="94"/>
      <c r="FH298" s="94"/>
      <c r="FI298" s="94"/>
      <c r="FJ298" s="94"/>
      <c r="FK298" s="94"/>
      <c r="FL298" s="94"/>
      <c r="FM298" s="94"/>
      <c r="FN298" s="94"/>
      <c r="FO298" s="94"/>
      <c r="FP298" s="94"/>
      <c r="FQ298" s="94"/>
      <c r="FR298" s="94"/>
      <c r="FS298" s="94"/>
      <c r="FT298" s="94"/>
      <c r="FU298" s="94"/>
      <c r="FV298" s="94"/>
      <c r="FW298" s="94"/>
      <c r="FX298" s="94"/>
      <c r="FY298" s="94"/>
      <c r="FZ298" s="94"/>
      <c r="GA298" s="94"/>
      <c r="GB298" s="94"/>
      <c r="GC298" s="94"/>
      <c r="GD298" s="94"/>
      <c r="GE298" s="94"/>
      <c r="GF298" s="94"/>
      <c r="GG298" s="94"/>
      <c r="GH298" s="94"/>
      <c r="GI298" s="94"/>
      <c r="GJ298" s="94"/>
      <c r="GK298" s="94"/>
      <c r="GL298" s="94"/>
      <c r="GM298" s="94"/>
      <c r="GN298" s="94"/>
      <c r="GO298" s="94"/>
      <c r="GP298" s="94"/>
      <c r="GQ298" s="94"/>
      <c r="GR298" s="94"/>
      <c r="GS298" s="94"/>
      <c r="GT298" s="94"/>
      <c r="GU298" s="94"/>
      <c r="GV298" s="94"/>
      <c r="GW298" s="94"/>
      <c r="GX298" s="94"/>
      <c r="GY298" s="94"/>
    </row>
    <row r="299" spans="1:207" s="47" customFormat="1" ht="21.95" customHeight="1">
      <c r="A299" s="87" t="s">
        <v>1080</v>
      </c>
      <c r="B299" s="108" t="s">
        <v>242</v>
      </c>
      <c r="C299" s="94">
        <v>1960</v>
      </c>
      <c r="D299" s="87" t="s">
        <v>27</v>
      </c>
      <c r="E299" s="94" t="s">
        <v>26</v>
      </c>
      <c r="F299" s="99">
        <v>3</v>
      </c>
      <c r="G299" s="99">
        <v>1</v>
      </c>
      <c r="H299" s="96">
        <v>922.2</v>
      </c>
      <c r="I299" s="96">
        <v>235.6</v>
      </c>
      <c r="J299" s="96">
        <v>164.8</v>
      </c>
      <c r="K299" s="97">
        <f t="shared" si="59"/>
        <v>5384787.5</v>
      </c>
      <c r="L299" s="106">
        <v>0</v>
      </c>
      <c r="M299" s="106">
        <v>0</v>
      </c>
      <c r="N299" s="106">
        <v>0</v>
      </c>
      <c r="O299" s="96">
        <v>5384787.5</v>
      </c>
      <c r="P299" s="105">
        <f t="shared" si="58"/>
        <v>5839.0669052266321</v>
      </c>
      <c r="Q299" s="97">
        <v>9673</v>
      </c>
      <c r="R299" s="27" t="s">
        <v>74</v>
      </c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  <c r="GG299" s="46"/>
      <c r="GH299" s="46"/>
      <c r="GI299" s="46"/>
      <c r="GJ299" s="46"/>
      <c r="GK299" s="46"/>
      <c r="GL299" s="46"/>
      <c r="GM299" s="46"/>
      <c r="GN299" s="46"/>
      <c r="GO299" s="46"/>
      <c r="GP299" s="46"/>
      <c r="GQ299" s="46"/>
      <c r="GR299" s="46"/>
      <c r="GS299" s="46"/>
      <c r="GT299" s="46"/>
      <c r="GU299" s="46"/>
      <c r="GV299" s="46"/>
      <c r="GW299" s="46"/>
      <c r="GX299" s="46"/>
      <c r="GY299" s="46"/>
    </row>
    <row r="300" spans="1:207" s="47" customFormat="1" ht="21.95" customHeight="1">
      <c r="A300" s="87" t="s">
        <v>1081</v>
      </c>
      <c r="B300" s="108" t="s">
        <v>243</v>
      </c>
      <c r="C300" s="94">
        <v>1952</v>
      </c>
      <c r="D300" s="87" t="s">
        <v>27</v>
      </c>
      <c r="E300" s="94" t="s">
        <v>26</v>
      </c>
      <c r="F300" s="99">
        <v>2</v>
      </c>
      <c r="G300" s="99">
        <v>2</v>
      </c>
      <c r="H300" s="96">
        <v>1484.4</v>
      </c>
      <c r="I300" s="96">
        <v>567.4</v>
      </c>
      <c r="J300" s="96">
        <v>567.4</v>
      </c>
      <c r="K300" s="97">
        <f t="shared" si="59"/>
        <v>6274938</v>
      </c>
      <c r="L300" s="106">
        <v>0</v>
      </c>
      <c r="M300" s="106">
        <v>0</v>
      </c>
      <c r="N300" s="106">
        <v>0</v>
      </c>
      <c r="O300" s="82">
        <v>6274938</v>
      </c>
      <c r="P300" s="105">
        <f t="shared" si="58"/>
        <v>4227.255456750202</v>
      </c>
      <c r="Q300" s="97">
        <v>9673</v>
      </c>
      <c r="R300" s="27" t="s">
        <v>74</v>
      </c>
      <c r="S300" s="46"/>
      <c r="T300" s="46"/>
      <c r="U300" s="46"/>
    </row>
    <row r="301" spans="1:207" s="47" customFormat="1" ht="21.95" customHeight="1">
      <c r="A301" s="87" t="s">
        <v>1082</v>
      </c>
      <c r="B301" s="108" t="s">
        <v>244</v>
      </c>
      <c r="C301" s="94">
        <v>1949</v>
      </c>
      <c r="D301" s="87" t="s">
        <v>27</v>
      </c>
      <c r="E301" s="94" t="s">
        <v>26</v>
      </c>
      <c r="F301" s="99">
        <v>2</v>
      </c>
      <c r="G301" s="99">
        <v>1</v>
      </c>
      <c r="H301" s="96">
        <v>1238</v>
      </c>
      <c r="I301" s="96">
        <v>216.6</v>
      </c>
      <c r="J301" s="96">
        <v>216.6</v>
      </c>
      <c r="K301" s="97">
        <f t="shared" si="59"/>
        <v>5858961.5</v>
      </c>
      <c r="L301" s="106">
        <v>0</v>
      </c>
      <c r="M301" s="106">
        <v>0</v>
      </c>
      <c r="N301" s="106">
        <v>0</v>
      </c>
      <c r="O301" s="107">
        <v>5858961.5</v>
      </c>
      <c r="P301" s="105">
        <f t="shared" si="58"/>
        <v>4732.602180936995</v>
      </c>
      <c r="Q301" s="97">
        <v>9673</v>
      </c>
      <c r="R301" s="27" t="s">
        <v>74</v>
      </c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46"/>
      <c r="DP301" s="46"/>
      <c r="DQ301" s="46"/>
      <c r="DR301" s="46"/>
      <c r="DS301" s="46"/>
      <c r="DT301" s="46"/>
      <c r="DU301" s="46"/>
      <c r="DV301" s="46"/>
      <c r="DW301" s="46"/>
      <c r="DX301" s="46"/>
      <c r="DY301" s="46"/>
      <c r="DZ301" s="46"/>
      <c r="EA301" s="46"/>
      <c r="EB301" s="46"/>
      <c r="EC301" s="46"/>
      <c r="ED301" s="46"/>
      <c r="EE301" s="46"/>
      <c r="EF301" s="46"/>
      <c r="EG301" s="46"/>
      <c r="EH301" s="46"/>
      <c r="EI301" s="46"/>
      <c r="EJ301" s="46"/>
      <c r="EK301" s="46"/>
      <c r="EL301" s="46"/>
      <c r="EM301" s="46"/>
      <c r="EN301" s="46"/>
      <c r="EO301" s="46"/>
      <c r="EP301" s="46"/>
      <c r="EQ301" s="46"/>
      <c r="ER301" s="46"/>
      <c r="ES301" s="46"/>
      <c r="ET301" s="46"/>
      <c r="EU301" s="46"/>
      <c r="EV301" s="46"/>
      <c r="EW301" s="46"/>
      <c r="EX301" s="46"/>
      <c r="EY301" s="46"/>
      <c r="EZ301" s="46"/>
      <c r="FA301" s="46"/>
      <c r="FB301" s="46"/>
      <c r="FC301" s="46"/>
      <c r="FD301" s="46"/>
      <c r="FE301" s="46"/>
      <c r="FF301" s="46"/>
      <c r="FG301" s="46"/>
      <c r="FH301" s="46"/>
      <c r="FI301" s="46"/>
      <c r="FJ301" s="46"/>
      <c r="FK301" s="46"/>
      <c r="FL301" s="46"/>
      <c r="FM301" s="46"/>
      <c r="FN301" s="46"/>
      <c r="FO301" s="46"/>
      <c r="FP301" s="46"/>
      <c r="FQ301" s="46"/>
      <c r="FR301" s="46"/>
      <c r="FS301" s="46"/>
      <c r="FT301" s="46"/>
      <c r="FU301" s="46"/>
      <c r="FV301" s="46"/>
      <c r="FW301" s="46"/>
      <c r="FX301" s="46"/>
      <c r="FY301" s="46"/>
      <c r="FZ301" s="46"/>
      <c r="GA301" s="46"/>
      <c r="GB301" s="46"/>
      <c r="GC301" s="46"/>
      <c r="GD301" s="46"/>
      <c r="GE301" s="46"/>
      <c r="GF301" s="46"/>
      <c r="GG301" s="46"/>
      <c r="GH301" s="46"/>
      <c r="GI301" s="46"/>
      <c r="GJ301" s="46"/>
      <c r="GK301" s="46"/>
      <c r="GL301" s="46"/>
      <c r="GM301" s="46"/>
      <c r="GN301" s="46"/>
      <c r="GO301" s="46"/>
      <c r="GP301" s="46"/>
      <c r="GQ301" s="46"/>
      <c r="GR301" s="46"/>
      <c r="GS301" s="46"/>
      <c r="GT301" s="46"/>
      <c r="GU301" s="46"/>
      <c r="GV301" s="46"/>
      <c r="GW301" s="46"/>
      <c r="GX301" s="46"/>
      <c r="GY301" s="46"/>
    </row>
    <row r="302" spans="1:207" s="46" customFormat="1" ht="21.95" customHeight="1">
      <c r="A302" s="87" t="s">
        <v>1083</v>
      </c>
      <c r="B302" s="108" t="s">
        <v>245</v>
      </c>
      <c r="C302" s="94">
        <v>1952</v>
      </c>
      <c r="D302" s="87" t="s">
        <v>27</v>
      </c>
      <c r="E302" s="94" t="s">
        <v>26</v>
      </c>
      <c r="F302" s="99">
        <v>2</v>
      </c>
      <c r="G302" s="99">
        <v>1</v>
      </c>
      <c r="H302" s="96">
        <v>1310</v>
      </c>
      <c r="I302" s="96">
        <v>278</v>
      </c>
      <c r="J302" s="96">
        <v>278</v>
      </c>
      <c r="K302" s="97">
        <f t="shared" si="59"/>
        <v>6353170</v>
      </c>
      <c r="L302" s="106">
        <v>0</v>
      </c>
      <c r="M302" s="106">
        <v>0</v>
      </c>
      <c r="N302" s="106">
        <v>0</v>
      </c>
      <c r="O302" s="96">
        <v>6353170</v>
      </c>
      <c r="P302" s="105">
        <f t="shared" si="58"/>
        <v>4849.7480916030536</v>
      </c>
      <c r="Q302" s="97">
        <v>9673</v>
      </c>
      <c r="R302" s="27" t="s">
        <v>74</v>
      </c>
      <c r="T302" s="62"/>
      <c r="U302" s="62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  <c r="DT302" s="47"/>
      <c r="DU302" s="47"/>
      <c r="DV302" s="47"/>
      <c r="DW302" s="47"/>
      <c r="DX302" s="47"/>
      <c r="DY302" s="47"/>
      <c r="DZ302" s="47"/>
      <c r="EA302" s="47"/>
      <c r="EB302" s="47"/>
      <c r="EC302" s="47"/>
      <c r="ED302" s="47"/>
      <c r="EE302" s="47"/>
      <c r="EF302" s="47"/>
      <c r="EG302" s="47"/>
      <c r="EH302" s="47"/>
      <c r="EI302" s="47"/>
      <c r="EJ302" s="47"/>
      <c r="EK302" s="47"/>
      <c r="EL302" s="47"/>
      <c r="EM302" s="47"/>
      <c r="EN302" s="47"/>
      <c r="EO302" s="47"/>
      <c r="EP302" s="47"/>
      <c r="EQ302" s="47"/>
      <c r="ER302" s="47"/>
      <c r="ES302" s="47"/>
      <c r="ET302" s="47"/>
      <c r="EU302" s="47"/>
      <c r="EV302" s="47"/>
      <c r="EW302" s="47"/>
      <c r="EX302" s="47"/>
      <c r="EY302" s="47"/>
      <c r="EZ302" s="47"/>
      <c r="FA302" s="47"/>
      <c r="FB302" s="47"/>
      <c r="FC302" s="47"/>
      <c r="FD302" s="47"/>
      <c r="FE302" s="47"/>
      <c r="FF302" s="47"/>
      <c r="FG302" s="47"/>
      <c r="FH302" s="47"/>
      <c r="FI302" s="47"/>
      <c r="FJ302" s="47"/>
      <c r="FK302" s="47"/>
      <c r="FL302" s="47"/>
      <c r="FM302" s="47"/>
      <c r="FN302" s="47"/>
      <c r="FO302" s="47"/>
      <c r="FP302" s="47"/>
      <c r="FQ302" s="47"/>
      <c r="FR302" s="47"/>
      <c r="FS302" s="47"/>
      <c r="FT302" s="47"/>
      <c r="FU302" s="47"/>
      <c r="FV302" s="47"/>
      <c r="FW302" s="47"/>
      <c r="FX302" s="47"/>
      <c r="FY302" s="47"/>
      <c r="FZ302" s="47"/>
      <c r="GA302" s="47"/>
      <c r="GB302" s="47"/>
      <c r="GC302" s="47"/>
      <c r="GD302" s="47"/>
      <c r="GE302" s="47"/>
      <c r="GF302" s="47"/>
      <c r="GG302" s="47"/>
      <c r="GH302" s="47"/>
      <c r="GI302" s="47"/>
      <c r="GJ302" s="47"/>
      <c r="GK302" s="47"/>
      <c r="GL302" s="47"/>
      <c r="GM302" s="47"/>
      <c r="GN302" s="47"/>
      <c r="GO302" s="47"/>
      <c r="GP302" s="47"/>
      <c r="GQ302" s="47"/>
      <c r="GR302" s="47"/>
      <c r="GS302" s="47"/>
      <c r="GT302" s="47"/>
      <c r="GU302" s="47"/>
      <c r="GV302" s="47"/>
      <c r="GW302" s="47"/>
      <c r="GX302" s="47"/>
      <c r="GY302" s="47"/>
    </row>
    <row r="303" spans="1:207" s="47" customFormat="1" ht="21.95" customHeight="1">
      <c r="A303" s="87" t="s">
        <v>1084</v>
      </c>
      <c r="B303" s="108" t="s">
        <v>246</v>
      </c>
      <c r="C303" s="94">
        <v>1946</v>
      </c>
      <c r="D303" s="87" t="s">
        <v>27</v>
      </c>
      <c r="E303" s="94" t="s">
        <v>26</v>
      </c>
      <c r="F303" s="99">
        <v>2</v>
      </c>
      <c r="G303" s="99">
        <v>1</v>
      </c>
      <c r="H303" s="96">
        <v>321.7</v>
      </c>
      <c r="I303" s="96">
        <v>165.7</v>
      </c>
      <c r="J303" s="96">
        <v>83.3</v>
      </c>
      <c r="K303" s="97">
        <f t="shared" si="59"/>
        <v>2043351.5</v>
      </c>
      <c r="L303" s="106">
        <v>0</v>
      </c>
      <c r="M303" s="106">
        <v>0</v>
      </c>
      <c r="N303" s="106">
        <v>0</v>
      </c>
      <c r="O303" s="96">
        <v>2043351.5</v>
      </c>
      <c r="P303" s="105">
        <f t="shared" si="58"/>
        <v>6351.7298725520677</v>
      </c>
      <c r="Q303" s="97">
        <v>9673</v>
      </c>
      <c r="R303" s="27" t="s">
        <v>74</v>
      </c>
      <c r="S303" s="46"/>
      <c r="T303" s="46"/>
      <c r="U303" s="46"/>
    </row>
    <row r="304" spans="1:207" s="46" customFormat="1" ht="21.95" customHeight="1">
      <c r="A304" s="87" t="s">
        <v>1085</v>
      </c>
      <c r="B304" s="108" t="s">
        <v>247</v>
      </c>
      <c r="C304" s="94">
        <v>1941</v>
      </c>
      <c r="D304" s="87" t="s">
        <v>27</v>
      </c>
      <c r="E304" s="94" t="s">
        <v>26</v>
      </c>
      <c r="F304" s="99">
        <v>3</v>
      </c>
      <c r="G304" s="99">
        <v>3</v>
      </c>
      <c r="H304" s="96">
        <v>2184.6999999999998</v>
      </c>
      <c r="I304" s="96">
        <v>1080.5999999999999</v>
      </c>
      <c r="J304" s="96">
        <v>862.6</v>
      </c>
      <c r="K304" s="97">
        <f t="shared" si="59"/>
        <v>10738728</v>
      </c>
      <c r="L304" s="106">
        <v>0</v>
      </c>
      <c r="M304" s="106">
        <v>0</v>
      </c>
      <c r="N304" s="106">
        <v>0</v>
      </c>
      <c r="O304" s="96">
        <v>10738728</v>
      </c>
      <c r="P304" s="105">
        <f t="shared" si="58"/>
        <v>4915.4245434155728</v>
      </c>
      <c r="Q304" s="97">
        <v>9673</v>
      </c>
      <c r="R304" s="27" t="s">
        <v>74</v>
      </c>
      <c r="S304" s="62"/>
      <c r="T304" s="62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  <c r="DT304" s="47"/>
      <c r="DU304" s="47"/>
      <c r="DV304" s="47"/>
      <c r="DW304" s="47"/>
      <c r="DX304" s="47"/>
      <c r="DY304" s="47"/>
      <c r="DZ304" s="47"/>
      <c r="EA304" s="47"/>
      <c r="EB304" s="47"/>
      <c r="EC304" s="47"/>
      <c r="ED304" s="47"/>
      <c r="EE304" s="47"/>
      <c r="EF304" s="47"/>
      <c r="EG304" s="47"/>
      <c r="EH304" s="47"/>
      <c r="EI304" s="47"/>
      <c r="EJ304" s="47"/>
      <c r="EK304" s="47"/>
      <c r="EL304" s="47"/>
      <c r="EM304" s="47"/>
      <c r="EN304" s="47"/>
      <c r="EO304" s="47"/>
      <c r="EP304" s="47"/>
      <c r="EQ304" s="47"/>
      <c r="ER304" s="47"/>
      <c r="ES304" s="47"/>
      <c r="ET304" s="47"/>
      <c r="EU304" s="47"/>
      <c r="EV304" s="47"/>
      <c r="EW304" s="47"/>
      <c r="EX304" s="47"/>
      <c r="EY304" s="47"/>
      <c r="EZ304" s="47"/>
      <c r="FA304" s="47"/>
      <c r="FB304" s="47"/>
      <c r="FC304" s="47"/>
      <c r="FD304" s="47"/>
      <c r="FE304" s="47"/>
      <c r="FF304" s="47"/>
      <c r="FG304" s="47"/>
      <c r="FH304" s="47"/>
      <c r="FI304" s="47"/>
      <c r="FJ304" s="47"/>
      <c r="FK304" s="47"/>
      <c r="FL304" s="47"/>
      <c r="FM304" s="47"/>
      <c r="FN304" s="47"/>
      <c r="FO304" s="47"/>
      <c r="FP304" s="47"/>
      <c r="FQ304" s="47"/>
      <c r="FR304" s="47"/>
      <c r="FS304" s="47"/>
      <c r="FT304" s="47"/>
      <c r="FU304" s="47"/>
      <c r="FV304" s="47"/>
      <c r="FW304" s="47"/>
      <c r="FX304" s="47"/>
      <c r="FY304" s="47"/>
      <c r="FZ304" s="47"/>
      <c r="GA304" s="47"/>
      <c r="GB304" s="47"/>
      <c r="GC304" s="47"/>
      <c r="GD304" s="47"/>
      <c r="GE304" s="47"/>
      <c r="GF304" s="47"/>
      <c r="GG304" s="47"/>
      <c r="GH304" s="47"/>
      <c r="GI304" s="47"/>
      <c r="GJ304" s="47"/>
      <c r="GK304" s="47"/>
      <c r="GL304" s="47"/>
      <c r="GM304" s="47"/>
      <c r="GN304" s="47"/>
      <c r="GO304" s="47"/>
      <c r="GP304" s="47"/>
      <c r="GQ304" s="47"/>
      <c r="GR304" s="47"/>
      <c r="GS304" s="47"/>
      <c r="GT304" s="47"/>
      <c r="GU304" s="47"/>
      <c r="GV304" s="47"/>
      <c r="GW304" s="47"/>
      <c r="GX304" s="47"/>
      <c r="GY304" s="47"/>
    </row>
    <row r="305" spans="1:207" s="47" customFormat="1" ht="21.95" customHeight="1">
      <c r="A305" s="87" t="s">
        <v>1086</v>
      </c>
      <c r="B305" s="108" t="s">
        <v>248</v>
      </c>
      <c r="C305" s="94">
        <v>1917</v>
      </c>
      <c r="D305" s="87" t="s">
        <v>27</v>
      </c>
      <c r="E305" s="94" t="s">
        <v>26</v>
      </c>
      <c r="F305" s="99">
        <v>2</v>
      </c>
      <c r="G305" s="99">
        <v>1</v>
      </c>
      <c r="H305" s="96">
        <v>972.5</v>
      </c>
      <c r="I305" s="96">
        <v>207.4</v>
      </c>
      <c r="J305" s="96">
        <v>207.4</v>
      </c>
      <c r="K305" s="97">
        <f t="shared" si="59"/>
        <v>6828814.5</v>
      </c>
      <c r="L305" s="82">
        <v>0</v>
      </c>
      <c r="M305" s="82">
        <v>0</v>
      </c>
      <c r="N305" s="82">
        <v>0</v>
      </c>
      <c r="O305" s="96">
        <v>6828814.5</v>
      </c>
      <c r="P305" s="105">
        <f t="shared" si="58"/>
        <v>7021.9172236503855</v>
      </c>
      <c r="Q305" s="97">
        <v>9673</v>
      </c>
      <c r="R305" s="27" t="s">
        <v>74</v>
      </c>
      <c r="S305" s="46"/>
      <c r="T305" s="46"/>
      <c r="U305" s="46"/>
    </row>
    <row r="306" spans="1:207" s="47" customFormat="1" ht="21.95" customHeight="1">
      <c r="A306" s="87" t="s">
        <v>1087</v>
      </c>
      <c r="B306" s="108" t="s">
        <v>249</v>
      </c>
      <c r="C306" s="94">
        <v>1993</v>
      </c>
      <c r="D306" s="87" t="s">
        <v>27</v>
      </c>
      <c r="E306" s="94" t="s">
        <v>26</v>
      </c>
      <c r="F306" s="99">
        <v>5</v>
      </c>
      <c r="G306" s="99">
        <v>6</v>
      </c>
      <c r="H306" s="96">
        <v>6017.1</v>
      </c>
      <c r="I306" s="96">
        <v>4243</v>
      </c>
      <c r="J306" s="96">
        <v>4123.3</v>
      </c>
      <c r="K306" s="97">
        <f t="shared" si="59"/>
        <v>200000</v>
      </c>
      <c r="L306" s="82">
        <v>0</v>
      </c>
      <c r="M306" s="82">
        <v>0</v>
      </c>
      <c r="N306" s="82">
        <v>0</v>
      </c>
      <c r="O306" s="96">
        <v>200000</v>
      </c>
      <c r="P306" s="105">
        <f t="shared" si="58"/>
        <v>33.238603313888746</v>
      </c>
      <c r="Q306" s="97">
        <v>9673</v>
      </c>
      <c r="R306" s="27" t="s">
        <v>74</v>
      </c>
      <c r="S306" s="62"/>
      <c r="T306" s="62"/>
      <c r="U306" s="46"/>
    </row>
    <row r="307" spans="1:207" s="47" customFormat="1" ht="21.95" customHeight="1">
      <c r="A307" s="87" t="s">
        <v>1088</v>
      </c>
      <c r="B307" s="108" t="s">
        <v>250</v>
      </c>
      <c r="C307" s="94">
        <v>1989</v>
      </c>
      <c r="D307" s="87" t="s">
        <v>27</v>
      </c>
      <c r="E307" s="94" t="s">
        <v>26</v>
      </c>
      <c r="F307" s="99">
        <v>3</v>
      </c>
      <c r="G307" s="99">
        <v>4</v>
      </c>
      <c r="H307" s="96">
        <v>2055.6999999999998</v>
      </c>
      <c r="I307" s="96">
        <v>1879.8</v>
      </c>
      <c r="J307" s="96">
        <v>1879.8</v>
      </c>
      <c r="K307" s="97">
        <f t="shared" si="59"/>
        <v>3002030</v>
      </c>
      <c r="L307" s="82">
        <v>0</v>
      </c>
      <c r="M307" s="82">
        <v>0</v>
      </c>
      <c r="N307" s="82">
        <v>0</v>
      </c>
      <c r="O307" s="96">
        <v>3002030</v>
      </c>
      <c r="P307" s="105">
        <f t="shared" si="58"/>
        <v>1460.3444082307731</v>
      </c>
      <c r="Q307" s="97">
        <v>9673</v>
      </c>
      <c r="R307" s="27" t="s">
        <v>74</v>
      </c>
      <c r="S307" s="46"/>
      <c r="T307" s="46"/>
      <c r="U307" s="46"/>
    </row>
    <row r="308" spans="1:207" s="47" customFormat="1" ht="33.75" customHeight="1">
      <c r="A308" s="87" t="s">
        <v>1089</v>
      </c>
      <c r="B308" s="108" t="s">
        <v>251</v>
      </c>
      <c r="C308" s="94" t="s">
        <v>273</v>
      </c>
      <c r="D308" s="87" t="s">
        <v>27</v>
      </c>
      <c r="E308" s="94" t="s">
        <v>26</v>
      </c>
      <c r="F308" s="99">
        <v>2</v>
      </c>
      <c r="G308" s="99">
        <v>3</v>
      </c>
      <c r="H308" s="82">
        <v>2382.3000000000002</v>
      </c>
      <c r="I308" s="82">
        <v>923.6</v>
      </c>
      <c r="J308" s="96">
        <v>879.1</v>
      </c>
      <c r="K308" s="97">
        <f t="shared" si="59"/>
        <v>4777080</v>
      </c>
      <c r="L308" s="106">
        <v>0</v>
      </c>
      <c r="M308" s="106">
        <v>0</v>
      </c>
      <c r="N308" s="106">
        <v>0</v>
      </c>
      <c r="O308" s="96">
        <v>4777080</v>
      </c>
      <c r="P308" s="105">
        <f t="shared" si="58"/>
        <v>2005.238634932628</v>
      </c>
      <c r="Q308" s="97">
        <v>9673</v>
      </c>
      <c r="R308" s="91" t="s">
        <v>73</v>
      </c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  <c r="EF308" s="46"/>
      <c r="EG308" s="46"/>
      <c r="EH308" s="46"/>
      <c r="EI308" s="46"/>
      <c r="EJ308" s="46"/>
      <c r="EK308" s="46"/>
      <c r="EL308" s="46"/>
      <c r="EM308" s="46"/>
      <c r="EN308" s="46"/>
      <c r="EO308" s="46"/>
      <c r="EP308" s="46"/>
      <c r="EQ308" s="46"/>
      <c r="ER308" s="46"/>
      <c r="ES308" s="46"/>
      <c r="ET308" s="46"/>
      <c r="EU308" s="46"/>
      <c r="EV308" s="46"/>
      <c r="EW308" s="46"/>
      <c r="EX308" s="46"/>
      <c r="EY308" s="46"/>
      <c r="EZ308" s="46"/>
      <c r="FA308" s="46"/>
      <c r="FB308" s="46"/>
      <c r="FC308" s="46"/>
      <c r="FD308" s="46"/>
      <c r="FE308" s="46"/>
      <c r="FF308" s="46"/>
      <c r="FG308" s="46"/>
      <c r="FH308" s="46"/>
      <c r="FI308" s="46"/>
      <c r="FJ308" s="46"/>
      <c r="FK308" s="46"/>
      <c r="FL308" s="46"/>
      <c r="FM308" s="46"/>
      <c r="FN308" s="46"/>
      <c r="FO308" s="46"/>
      <c r="FP308" s="46"/>
      <c r="FQ308" s="46"/>
      <c r="FR308" s="46"/>
      <c r="FS308" s="46"/>
      <c r="FT308" s="46"/>
      <c r="FU308" s="46"/>
      <c r="FV308" s="46"/>
      <c r="FW308" s="46"/>
      <c r="FX308" s="46"/>
      <c r="FY308" s="46"/>
      <c r="FZ308" s="46"/>
      <c r="GA308" s="46"/>
      <c r="GB308" s="46"/>
      <c r="GC308" s="46"/>
      <c r="GD308" s="46"/>
      <c r="GE308" s="46"/>
      <c r="GF308" s="46"/>
      <c r="GG308" s="46"/>
      <c r="GH308" s="46"/>
      <c r="GI308" s="46"/>
      <c r="GJ308" s="46"/>
      <c r="GK308" s="46"/>
      <c r="GL308" s="46"/>
      <c r="GM308" s="46"/>
      <c r="GN308" s="46"/>
      <c r="GO308" s="46"/>
      <c r="GP308" s="46"/>
      <c r="GQ308" s="46"/>
      <c r="GR308" s="46"/>
      <c r="GS308" s="46"/>
      <c r="GT308" s="46"/>
      <c r="GU308" s="46"/>
      <c r="GV308" s="46"/>
      <c r="GW308" s="46"/>
      <c r="GX308" s="46"/>
      <c r="GY308" s="46"/>
    </row>
    <row r="309" spans="1:207" s="47" customFormat="1" ht="37.5" customHeight="1">
      <c r="A309" s="87" t="s">
        <v>1090</v>
      </c>
      <c r="B309" s="109" t="s">
        <v>252</v>
      </c>
      <c r="C309" s="94" t="s">
        <v>268</v>
      </c>
      <c r="D309" s="87" t="s">
        <v>27</v>
      </c>
      <c r="E309" s="94" t="s">
        <v>26</v>
      </c>
      <c r="F309" s="99">
        <v>4</v>
      </c>
      <c r="G309" s="99">
        <v>4</v>
      </c>
      <c r="H309" s="82">
        <v>2694.1</v>
      </c>
      <c r="I309" s="82">
        <v>1661.5</v>
      </c>
      <c r="J309" s="96">
        <v>1559.5</v>
      </c>
      <c r="K309" s="97">
        <f t="shared" si="59"/>
        <v>14602480</v>
      </c>
      <c r="L309" s="82">
        <v>0</v>
      </c>
      <c r="M309" s="82">
        <v>0</v>
      </c>
      <c r="N309" s="82">
        <v>0</v>
      </c>
      <c r="O309" s="96">
        <v>14602480</v>
      </c>
      <c r="P309" s="105">
        <f t="shared" si="58"/>
        <v>5420.1700011135445</v>
      </c>
      <c r="Q309" s="97">
        <v>9673</v>
      </c>
      <c r="R309" s="27" t="s">
        <v>74</v>
      </c>
      <c r="S309" s="46"/>
      <c r="T309" s="46"/>
      <c r="U309" s="46"/>
    </row>
    <row r="310" spans="1:207" s="47" customFormat="1" ht="21.95" customHeight="1">
      <c r="A310" s="87" t="s">
        <v>1091</v>
      </c>
      <c r="B310" s="108" t="s">
        <v>272</v>
      </c>
      <c r="C310" s="94">
        <v>1957</v>
      </c>
      <c r="D310" s="87" t="s">
        <v>27</v>
      </c>
      <c r="E310" s="94" t="s">
        <v>26</v>
      </c>
      <c r="F310" s="99">
        <v>2</v>
      </c>
      <c r="G310" s="99">
        <v>1</v>
      </c>
      <c r="H310" s="96">
        <v>804.4</v>
      </c>
      <c r="I310" s="96">
        <v>451.8</v>
      </c>
      <c r="J310" s="96">
        <v>451.8</v>
      </c>
      <c r="K310" s="97">
        <f t="shared" si="59"/>
        <v>3625934</v>
      </c>
      <c r="L310" s="105">
        <v>0</v>
      </c>
      <c r="M310" s="105">
        <v>0</v>
      </c>
      <c r="N310" s="105">
        <v>0</v>
      </c>
      <c r="O310" s="96">
        <v>3625934</v>
      </c>
      <c r="P310" s="105">
        <f t="shared" si="58"/>
        <v>4507.6255594231725</v>
      </c>
      <c r="Q310" s="97">
        <v>9673</v>
      </c>
      <c r="R310" s="27" t="s">
        <v>74</v>
      </c>
      <c r="S310" s="46"/>
      <c r="T310" s="46"/>
      <c r="U310" s="46"/>
    </row>
    <row r="311" spans="1:207" s="47" customFormat="1" ht="21.95" customHeight="1">
      <c r="A311" s="87" t="s">
        <v>1092</v>
      </c>
      <c r="B311" s="108" t="s">
        <v>253</v>
      </c>
      <c r="C311" s="94">
        <v>1958</v>
      </c>
      <c r="D311" s="87" t="s">
        <v>27</v>
      </c>
      <c r="E311" s="94" t="s">
        <v>26</v>
      </c>
      <c r="F311" s="99">
        <v>2</v>
      </c>
      <c r="G311" s="99">
        <v>1</v>
      </c>
      <c r="H311" s="96">
        <v>694.7</v>
      </c>
      <c r="I311" s="96">
        <v>380.7</v>
      </c>
      <c r="J311" s="96">
        <v>325.8</v>
      </c>
      <c r="K311" s="97">
        <f t="shared" si="59"/>
        <v>4076485</v>
      </c>
      <c r="L311" s="82">
        <v>0</v>
      </c>
      <c r="M311" s="82">
        <v>0</v>
      </c>
      <c r="N311" s="82">
        <v>0</v>
      </c>
      <c r="O311" s="96">
        <v>4076485</v>
      </c>
      <c r="P311" s="105">
        <f t="shared" si="58"/>
        <v>5867.9789837339858</v>
      </c>
      <c r="Q311" s="97">
        <v>9673</v>
      </c>
      <c r="R311" s="27" t="s">
        <v>74</v>
      </c>
      <c r="S311" s="46"/>
      <c r="T311" s="46"/>
      <c r="U311" s="46"/>
    </row>
    <row r="312" spans="1:207" s="47" customFormat="1" ht="21.95" customHeight="1">
      <c r="A312" s="87" t="s">
        <v>1093</v>
      </c>
      <c r="B312" s="108" t="s">
        <v>254</v>
      </c>
      <c r="C312" s="94">
        <v>1958</v>
      </c>
      <c r="D312" s="87" t="s">
        <v>27</v>
      </c>
      <c r="E312" s="94" t="s">
        <v>26</v>
      </c>
      <c r="F312" s="99">
        <v>2</v>
      </c>
      <c r="G312" s="99">
        <v>1</v>
      </c>
      <c r="H312" s="96">
        <v>701.5</v>
      </c>
      <c r="I312" s="96">
        <v>388</v>
      </c>
      <c r="J312" s="96">
        <v>374.5</v>
      </c>
      <c r="K312" s="97">
        <f t="shared" si="59"/>
        <v>4788501.5</v>
      </c>
      <c r="L312" s="82">
        <v>0</v>
      </c>
      <c r="M312" s="82">
        <v>0</v>
      </c>
      <c r="N312" s="82">
        <v>0</v>
      </c>
      <c r="O312" s="96">
        <v>4788501.5</v>
      </c>
      <c r="P312" s="105">
        <f t="shared" si="58"/>
        <v>6826.0890947968637</v>
      </c>
      <c r="Q312" s="97">
        <v>9673</v>
      </c>
      <c r="R312" s="27" t="s">
        <v>74</v>
      </c>
      <c r="S312" s="46"/>
      <c r="T312" s="46"/>
      <c r="U312" s="46"/>
    </row>
    <row r="313" spans="1:207" s="47" customFormat="1" ht="21.95" customHeight="1">
      <c r="A313" s="87" t="s">
        <v>1094</v>
      </c>
      <c r="B313" s="108" t="s">
        <v>255</v>
      </c>
      <c r="C313" s="94">
        <v>1959</v>
      </c>
      <c r="D313" s="87" t="s">
        <v>27</v>
      </c>
      <c r="E313" s="94" t="s">
        <v>26</v>
      </c>
      <c r="F313" s="99">
        <v>2</v>
      </c>
      <c r="G313" s="99">
        <v>1</v>
      </c>
      <c r="H313" s="96">
        <v>713.8</v>
      </c>
      <c r="I313" s="96">
        <v>398.6</v>
      </c>
      <c r="J313" s="96">
        <v>398.6</v>
      </c>
      <c r="K313" s="97">
        <f t="shared" si="59"/>
        <v>4591333</v>
      </c>
      <c r="L313" s="105">
        <v>0</v>
      </c>
      <c r="M313" s="105">
        <v>0</v>
      </c>
      <c r="N313" s="105">
        <v>0</v>
      </c>
      <c r="O313" s="96">
        <v>4591333</v>
      </c>
      <c r="P313" s="105">
        <f t="shared" si="58"/>
        <v>6432.2401232838338</v>
      </c>
      <c r="Q313" s="97">
        <v>9673</v>
      </c>
      <c r="R313" s="27" t="s">
        <v>74</v>
      </c>
      <c r="S313" s="46"/>
      <c r="T313" s="46"/>
      <c r="U313" s="46"/>
    </row>
    <row r="314" spans="1:207" s="47" customFormat="1" ht="21.95" customHeight="1">
      <c r="A314" s="87" t="s">
        <v>1095</v>
      </c>
      <c r="B314" s="108" t="s">
        <v>256</v>
      </c>
      <c r="C314" s="94">
        <v>2004</v>
      </c>
      <c r="D314" s="87" t="s">
        <v>27</v>
      </c>
      <c r="E314" s="94" t="s">
        <v>26</v>
      </c>
      <c r="F314" s="99">
        <v>2</v>
      </c>
      <c r="G314" s="99">
        <v>1</v>
      </c>
      <c r="H314" s="82">
        <v>1804.1</v>
      </c>
      <c r="I314" s="82">
        <v>1080</v>
      </c>
      <c r="J314" s="96">
        <v>922</v>
      </c>
      <c r="K314" s="97">
        <f t="shared" si="59"/>
        <v>4172880</v>
      </c>
      <c r="L314" s="106">
        <v>0</v>
      </c>
      <c r="M314" s="106">
        <v>0</v>
      </c>
      <c r="N314" s="106">
        <v>0</v>
      </c>
      <c r="O314" s="96">
        <v>4172880</v>
      </c>
      <c r="P314" s="105">
        <f t="shared" si="58"/>
        <v>2312.9981708331024</v>
      </c>
      <c r="Q314" s="97">
        <v>9673</v>
      </c>
      <c r="R314" s="91" t="s">
        <v>73</v>
      </c>
      <c r="S314" s="46"/>
      <c r="T314" s="46"/>
      <c r="U314" s="46"/>
    </row>
    <row r="315" spans="1:207" ht="24.95" customHeight="1">
      <c r="A315" s="138" t="s">
        <v>1842</v>
      </c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</row>
    <row r="316" spans="1:207" ht="38.1" customHeight="1">
      <c r="A316" s="126" t="s">
        <v>276</v>
      </c>
      <c r="B316" s="126"/>
      <c r="C316" s="88" t="s">
        <v>28</v>
      </c>
      <c r="D316" s="88" t="s">
        <v>28</v>
      </c>
      <c r="E316" s="88" t="s">
        <v>28</v>
      </c>
      <c r="F316" s="36" t="s">
        <v>28</v>
      </c>
      <c r="G316" s="36" t="s">
        <v>28</v>
      </c>
      <c r="H316" s="37">
        <f t="shared" ref="H316:N316" si="60">SUM(H317:H319)</f>
        <v>745</v>
      </c>
      <c r="I316" s="37">
        <f t="shared" si="60"/>
        <v>297.2</v>
      </c>
      <c r="J316" s="37">
        <f t="shared" si="60"/>
        <v>667.2</v>
      </c>
      <c r="K316" s="37">
        <f t="shared" si="60"/>
        <v>7149295.1500000004</v>
      </c>
      <c r="L316" s="37">
        <f t="shared" si="60"/>
        <v>0</v>
      </c>
      <c r="M316" s="37">
        <f t="shared" si="60"/>
        <v>0</v>
      </c>
      <c r="N316" s="37">
        <f t="shared" si="60"/>
        <v>0</v>
      </c>
      <c r="O316" s="37">
        <f>SUM(O317:O319)</f>
        <v>7149295.1500000004</v>
      </c>
      <c r="P316" s="38">
        <f>K316/H316</f>
        <v>9596.3693288590603</v>
      </c>
      <c r="Q316" s="39" t="s">
        <v>28</v>
      </c>
      <c r="R316" s="40" t="s">
        <v>28</v>
      </c>
    </row>
    <row r="317" spans="1:207" s="47" customFormat="1" ht="21" customHeight="1">
      <c r="A317" s="87" t="s">
        <v>1096</v>
      </c>
      <c r="B317" s="93" t="s">
        <v>264</v>
      </c>
      <c r="C317" s="87">
        <v>1960</v>
      </c>
      <c r="D317" s="87" t="s">
        <v>27</v>
      </c>
      <c r="E317" s="87" t="s">
        <v>26</v>
      </c>
      <c r="F317" s="87">
        <v>2</v>
      </c>
      <c r="G317" s="87">
        <v>1</v>
      </c>
      <c r="H317" s="82">
        <v>325</v>
      </c>
      <c r="I317" s="82">
        <v>297.2</v>
      </c>
      <c r="J317" s="82">
        <v>297.2</v>
      </c>
      <c r="K317" s="97">
        <f>SUM(L317:O317)</f>
        <v>3311701</v>
      </c>
      <c r="L317" s="82">
        <v>0</v>
      </c>
      <c r="M317" s="82">
        <v>0</v>
      </c>
      <c r="N317" s="82">
        <v>0</v>
      </c>
      <c r="O317" s="82">
        <v>3311701</v>
      </c>
      <c r="P317" s="105">
        <f>K317/H317</f>
        <v>10189.84923076923</v>
      </c>
      <c r="Q317" s="97">
        <v>9673</v>
      </c>
      <c r="R317" s="27" t="s">
        <v>72</v>
      </c>
      <c r="S317" s="46"/>
      <c r="T317" s="46"/>
      <c r="U317" s="46"/>
    </row>
    <row r="318" spans="1:207" s="47" customFormat="1" ht="21" customHeight="1">
      <c r="A318" s="145" t="s">
        <v>1097</v>
      </c>
      <c r="B318" s="146" t="s">
        <v>265</v>
      </c>
      <c r="C318" s="127">
        <v>1961</v>
      </c>
      <c r="D318" s="145" t="s">
        <v>27</v>
      </c>
      <c r="E318" s="145" t="s">
        <v>26</v>
      </c>
      <c r="F318" s="142">
        <v>2</v>
      </c>
      <c r="G318" s="142">
        <v>2</v>
      </c>
      <c r="H318" s="178">
        <v>420</v>
      </c>
      <c r="I318" s="178">
        <v>0</v>
      </c>
      <c r="J318" s="178">
        <v>370</v>
      </c>
      <c r="K318" s="97">
        <f>SUM(L318:O318)</f>
        <v>300000</v>
      </c>
      <c r="L318" s="107">
        <v>0</v>
      </c>
      <c r="M318" s="107">
        <v>0</v>
      </c>
      <c r="N318" s="107">
        <v>0</v>
      </c>
      <c r="O318" s="107">
        <v>300000</v>
      </c>
      <c r="P318" s="105">
        <f>K318/H318</f>
        <v>714.28571428571433</v>
      </c>
      <c r="Q318" s="97">
        <v>9673</v>
      </c>
      <c r="R318" s="30" t="s">
        <v>72</v>
      </c>
      <c r="S318" s="46"/>
      <c r="T318" s="46"/>
      <c r="U318" s="46"/>
    </row>
    <row r="319" spans="1:207" ht="21" customHeight="1">
      <c r="A319" s="145"/>
      <c r="B319" s="146"/>
      <c r="C319" s="127"/>
      <c r="D319" s="145"/>
      <c r="E319" s="145"/>
      <c r="F319" s="142"/>
      <c r="G319" s="142"/>
      <c r="H319" s="178"/>
      <c r="I319" s="178"/>
      <c r="J319" s="178"/>
      <c r="K319" s="97">
        <f>SUM(L319:O319)</f>
        <v>3537594.15</v>
      </c>
      <c r="L319" s="107">
        <v>0</v>
      </c>
      <c r="M319" s="107">
        <v>0</v>
      </c>
      <c r="N319" s="107">
        <v>0</v>
      </c>
      <c r="O319" s="107">
        <v>3537594.15</v>
      </c>
      <c r="P319" s="105">
        <f>K319/H318</f>
        <v>8422.8432142857146</v>
      </c>
      <c r="Q319" s="97">
        <v>9673</v>
      </c>
      <c r="R319" s="30" t="s">
        <v>73</v>
      </c>
    </row>
    <row r="320" spans="1:207" ht="24.95" customHeight="1">
      <c r="A320" s="138" t="s">
        <v>1843</v>
      </c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</row>
    <row r="321" spans="1:21" ht="34.5" customHeight="1">
      <c r="A321" s="126" t="s">
        <v>274</v>
      </c>
      <c r="B321" s="126"/>
      <c r="C321" s="88" t="s">
        <v>28</v>
      </c>
      <c r="D321" s="88" t="s">
        <v>28</v>
      </c>
      <c r="E321" s="88" t="s">
        <v>28</v>
      </c>
      <c r="F321" s="36" t="s">
        <v>28</v>
      </c>
      <c r="G321" s="36" t="s">
        <v>28</v>
      </c>
      <c r="H321" s="37">
        <f t="shared" ref="H321:N321" si="61">SUM(H322:H339)</f>
        <v>7316.4000000000015</v>
      </c>
      <c r="I321" s="37">
        <f t="shared" si="61"/>
        <v>5341.9</v>
      </c>
      <c r="J321" s="37">
        <f t="shared" si="61"/>
        <v>4567.5</v>
      </c>
      <c r="K321" s="37">
        <f t="shared" si="61"/>
        <v>51441106.399999999</v>
      </c>
      <c r="L321" s="37">
        <f t="shared" si="61"/>
        <v>0</v>
      </c>
      <c r="M321" s="37">
        <f t="shared" si="61"/>
        <v>0</v>
      </c>
      <c r="N321" s="37">
        <f t="shared" si="61"/>
        <v>0</v>
      </c>
      <c r="O321" s="37">
        <f>SUM(O322:O339)</f>
        <v>51441106.399999999</v>
      </c>
      <c r="P321" s="38">
        <f>K321/H321</f>
        <v>7030.931387020938</v>
      </c>
      <c r="Q321" s="39" t="s">
        <v>28</v>
      </c>
      <c r="R321" s="40" t="s">
        <v>28</v>
      </c>
    </row>
    <row r="322" spans="1:21" s="47" customFormat="1" ht="23.1" customHeight="1">
      <c r="A322" s="145" t="s">
        <v>1098</v>
      </c>
      <c r="B322" s="146" t="s">
        <v>257</v>
      </c>
      <c r="C322" s="145">
        <v>1950</v>
      </c>
      <c r="D322" s="145" t="s">
        <v>27</v>
      </c>
      <c r="E322" s="127" t="s">
        <v>26</v>
      </c>
      <c r="F322" s="145">
        <v>2</v>
      </c>
      <c r="G322" s="145">
        <v>1</v>
      </c>
      <c r="H322" s="140">
        <v>503.8</v>
      </c>
      <c r="I322" s="140">
        <v>482</v>
      </c>
      <c r="J322" s="140">
        <v>362.3</v>
      </c>
      <c r="K322" s="97">
        <f t="shared" ref="K322:K335" si="62">SUM(L322:O322)</f>
        <v>300000</v>
      </c>
      <c r="L322" s="82">
        <v>0</v>
      </c>
      <c r="M322" s="82">
        <v>0</v>
      </c>
      <c r="N322" s="82">
        <v>0</v>
      </c>
      <c r="O322" s="82">
        <v>300000</v>
      </c>
      <c r="P322" s="105">
        <f t="shared" ref="P322:P335" si="63">K322/H322</f>
        <v>595.47439460103215</v>
      </c>
      <c r="Q322" s="97">
        <v>9673</v>
      </c>
      <c r="R322" s="27" t="s">
        <v>72</v>
      </c>
      <c r="S322" s="46"/>
      <c r="T322" s="46"/>
      <c r="U322" s="46"/>
    </row>
    <row r="323" spans="1:21" s="47" customFormat="1" ht="23.1" customHeight="1">
      <c r="A323" s="145"/>
      <c r="B323" s="146"/>
      <c r="C323" s="145"/>
      <c r="D323" s="145"/>
      <c r="E323" s="127"/>
      <c r="F323" s="145"/>
      <c r="G323" s="145"/>
      <c r="H323" s="140"/>
      <c r="I323" s="140"/>
      <c r="J323" s="140"/>
      <c r="K323" s="97">
        <f>SUM(L323:O323)</f>
        <v>3728552.5</v>
      </c>
      <c r="L323" s="82">
        <v>0</v>
      </c>
      <c r="M323" s="82">
        <v>0</v>
      </c>
      <c r="N323" s="82">
        <v>0</v>
      </c>
      <c r="O323" s="82">
        <v>3728552.5</v>
      </c>
      <c r="P323" s="105">
        <f>K323/H322</f>
        <v>7400.85847558555</v>
      </c>
      <c r="Q323" s="97">
        <v>9673</v>
      </c>
      <c r="R323" s="27" t="s">
        <v>73</v>
      </c>
      <c r="S323" s="46"/>
      <c r="T323" s="46"/>
      <c r="U323" s="46"/>
    </row>
    <row r="324" spans="1:21" s="47" customFormat="1" ht="23.1" customHeight="1">
      <c r="A324" s="87" t="s">
        <v>1099</v>
      </c>
      <c r="B324" s="93" t="s">
        <v>258</v>
      </c>
      <c r="C324" s="94">
        <v>1950</v>
      </c>
      <c r="D324" s="87" t="s">
        <v>27</v>
      </c>
      <c r="E324" s="94" t="s">
        <v>26</v>
      </c>
      <c r="F324" s="87">
        <v>2</v>
      </c>
      <c r="G324" s="87">
        <v>1</v>
      </c>
      <c r="H324" s="106">
        <v>502.3</v>
      </c>
      <c r="I324" s="106">
        <v>465.3</v>
      </c>
      <c r="J324" s="106">
        <v>465.3</v>
      </c>
      <c r="K324" s="97">
        <f t="shared" si="62"/>
        <v>4348164.5</v>
      </c>
      <c r="L324" s="106">
        <v>0</v>
      </c>
      <c r="M324" s="106">
        <v>0</v>
      </c>
      <c r="N324" s="106">
        <v>0</v>
      </c>
      <c r="O324" s="106">
        <v>4348164.5</v>
      </c>
      <c r="P324" s="105">
        <f t="shared" si="63"/>
        <v>8656.5090583316742</v>
      </c>
      <c r="Q324" s="97">
        <v>9673</v>
      </c>
      <c r="R324" s="30" t="s">
        <v>73</v>
      </c>
      <c r="S324" s="46"/>
      <c r="T324" s="46"/>
      <c r="U324" s="46"/>
    </row>
    <row r="325" spans="1:21" s="47" customFormat="1" ht="23.1" customHeight="1">
      <c r="A325" s="87" t="s">
        <v>1100</v>
      </c>
      <c r="B325" s="93" t="s">
        <v>259</v>
      </c>
      <c r="C325" s="94">
        <v>1950</v>
      </c>
      <c r="D325" s="87" t="s">
        <v>27</v>
      </c>
      <c r="E325" s="94" t="s">
        <v>26</v>
      </c>
      <c r="F325" s="90">
        <v>1</v>
      </c>
      <c r="G325" s="90">
        <v>3</v>
      </c>
      <c r="H325" s="106">
        <v>426.7</v>
      </c>
      <c r="I325" s="106">
        <v>309.3</v>
      </c>
      <c r="J325" s="106">
        <v>182.3</v>
      </c>
      <c r="K325" s="97">
        <f t="shared" si="62"/>
        <v>4480995</v>
      </c>
      <c r="L325" s="106">
        <v>0</v>
      </c>
      <c r="M325" s="106">
        <v>0</v>
      </c>
      <c r="N325" s="106">
        <v>0</v>
      </c>
      <c r="O325" s="106">
        <v>4480995</v>
      </c>
      <c r="P325" s="105">
        <f t="shared" si="63"/>
        <v>10501.511600656198</v>
      </c>
      <c r="Q325" s="97">
        <v>9673</v>
      </c>
      <c r="R325" s="30" t="s">
        <v>73</v>
      </c>
      <c r="S325" s="62"/>
      <c r="T325" s="62"/>
      <c r="U325" s="46"/>
    </row>
    <row r="326" spans="1:21" s="47" customFormat="1" ht="23.1" customHeight="1">
      <c r="A326" s="145" t="s">
        <v>1101</v>
      </c>
      <c r="B326" s="146" t="s">
        <v>260</v>
      </c>
      <c r="C326" s="127">
        <v>1947</v>
      </c>
      <c r="D326" s="145" t="s">
        <v>27</v>
      </c>
      <c r="E326" s="127" t="s">
        <v>26</v>
      </c>
      <c r="F326" s="142">
        <v>1</v>
      </c>
      <c r="G326" s="142">
        <v>5</v>
      </c>
      <c r="H326" s="168">
        <v>363</v>
      </c>
      <c r="I326" s="168">
        <v>269</v>
      </c>
      <c r="J326" s="168">
        <v>181.9</v>
      </c>
      <c r="K326" s="97">
        <f t="shared" si="62"/>
        <v>300000</v>
      </c>
      <c r="L326" s="106">
        <v>0</v>
      </c>
      <c r="M326" s="106">
        <v>0</v>
      </c>
      <c r="N326" s="106">
        <v>0</v>
      </c>
      <c r="O326" s="82">
        <v>300000</v>
      </c>
      <c r="P326" s="105">
        <f t="shared" si="63"/>
        <v>826.44628099173553</v>
      </c>
      <c r="Q326" s="97">
        <v>9673</v>
      </c>
      <c r="R326" s="91" t="s">
        <v>72</v>
      </c>
      <c r="S326" s="62"/>
      <c r="T326" s="62"/>
      <c r="U326" s="46"/>
    </row>
    <row r="327" spans="1:21" ht="23.1" customHeight="1">
      <c r="A327" s="145"/>
      <c r="B327" s="146"/>
      <c r="C327" s="127"/>
      <c r="D327" s="145"/>
      <c r="E327" s="127"/>
      <c r="F327" s="142"/>
      <c r="G327" s="142"/>
      <c r="H327" s="168"/>
      <c r="I327" s="168"/>
      <c r="J327" s="168"/>
      <c r="K327" s="97">
        <f>SUM(L327:O327)</f>
        <v>3730191.5</v>
      </c>
      <c r="L327" s="106">
        <v>0</v>
      </c>
      <c r="M327" s="106">
        <v>0</v>
      </c>
      <c r="N327" s="106">
        <v>0</v>
      </c>
      <c r="O327" s="106">
        <v>3730191.5</v>
      </c>
      <c r="P327" s="105">
        <f>K327/H326</f>
        <v>10276.009641873277</v>
      </c>
      <c r="Q327" s="97">
        <v>9673</v>
      </c>
      <c r="R327" s="91" t="s">
        <v>73</v>
      </c>
      <c r="S327" s="24"/>
      <c r="T327" s="24"/>
    </row>
    <row r="328" spans="1:21" s="67" customFormat="1" ht="23.1" customHeight="1">
      <c r="A328" s="91" t="s">
        <v>1102</v>
      </c>
      <c r="B328" s="93" t="s">
        <v>1788</v>
      </c>
      <c r="C328" s="94">
        <v>1960</v>
      </c>
      <c r="D328" s="87" t="s">
        <v>27</v>
      </c>
      <c r="E328" s="94" t="s">
        <v>26</v>
      </c>
      <c r="F328" s="90">
        <v>2</v>
      </c>
      <c r="G328" s="90">
        <v>3</v>
      </c>
      <c r="H328" s="95">
        <v>535.6</v>
      </c>
      <c r="I328" s="95">
        <v>352.1</v>
      </c>
      <c r="J328" s="95">
        <v>352.1</v>
      </c>
      <c r="K328" s="95">
        <f>SUM(L328:O328)</f>
        <v>1368354.4</v>
      </c>
      <c r="L328" s="95">
        <v>0</v>
      </c>
      <c r="M328" s="95">
        <v>0</v>
      </c>
      <c r="N328" s="95">
        <v>0</v>
      </c>
      <c r="O328" s="95">
        <v>1368354.4</v>
      </c>
      <c r="P328" s="95">
        <f>K328/H328</f>
        <v>2554.8065720687077</v>
      </c>
      <c r="Q328" s="95">
        <v>9673</v>
      </c>
      <c r="R328" s="91" t="s">
        <v>72</v>
      </c>
    </row>
    <row r="329" spans="1:21" s="47" customFormat="1" ht="23.1" customHeight="1">
      <c r="A329" s="145" t="s">
        <v>1103</v>
      </c>
      <c r="B329" s="146" t="s">
        <v>261</v>
      </c>
      <c r="C329" s="127">
        <v>1959</v>
      </c>
      <c r="D329" s="145" t="s">
        <v>27</v>
      </c>
      <c r="E329" s="127" t="s">
        <v>26</v>
      </c>
      <c r="F329" s="142">
        <v>2</v>
      </c>
      <c r="G329" s="142">
        <v>2</v>
      </c>
      <c r="H329" s="168">
        <v>423.8</v>
      </c>
      <c r="I329" s="168">
        <v>392.5</v>
      </c>
      <c r="J329" s="168">
        <v>392.5</v>
      </c>
      <c r="K329" s="97">
        <f t="shared" si="62"/>
        <v>300000</v>
      </c>
      <c r="L329" s="106">
        <v>0</v>
      </c>
      <c r="M329" s="106">
        <v>0</v>
      </c>
      <c r="N329" s="106">
        <v>0</v>
      </c>
      <c r="O329" s="106">
        <v>300000</v>
      </c>
      <c r="P329" s="105">
        <f t="shared" si="63"/>
        <v>707.88107597923545</v>
      </c>
      <c r="Q329" s="97">
        <v>9673</v>
      </c>
      <c r="R329" s="30" t="s">
        <v>72</v>
      </c>
      <c r="S329" s="46"/>
      <c r="T329" s="46"/>
      <c r="U329" s="46"/>
    </row>
    <row r="330" spans="1:21" s="47" customFormat="1" ht="23.1" customHeight="1">
      <c r="A330" s="145"/>
      <c r="B330" s="146"/>
      <c r="C330" s="127"/>
      <c r="D330" s="145"/>
      <c r="E330" s="127"/>
      <c r="F330" s="142"/>
      <c r="G330" s="142"/>
      <c r="H330" s="168"/>
      <c r="I330" s="168"/>
      <c r="J330" s="168"/>
      <c r="K330" s="97">
        <f>SUM(L330:O330)</f>
        <v>4872369</v>
      </c>
      <c r="L330" s="106">
        <v>0</v>
      </c>
      <c r="M330" s="106">
        <v>0</v>
      </c>
      <c r="N330" s="106">
        <v>0</v>
      </c>
      <c r="O330" s="106">
        <v>4872369</v>
      </c>
      <c r="P330" s="105">
        <f>K330/H329</f>
        <v>11496.859367626239</v>
      </c>
      <c r="Q330" s="97">
        <v>9673</v>
      </c>
      <c r="R330" s="30" t="s">
        <v>73</v>
      </c>
      <c r="S330" s="46"/>
      <c r="T330" s="46"/>
      <c r="U330" s="46"/>
    </row>
    <row r="331" spans="1:21" s="47" customFormat="1" ht="23.1" customHeight="1">
      <c r="A331" s="87" t="s">
        <v>1854</v>
      </c>
      <c r="B331" s="93" t="s">
        <v>262</v>
      </c>
      <c r="C331" s="94">
        <v>1959</v>
      </c>
      <c r="D331" s="87" t="s">
        <v>27</v>
      </c>
      <c r="E331" s="94" t="s">
        <v>26</v>
      </c>
      <c r="F331" s="90">
        <v>2</v>
      </c>
      <c r="G331" s="90">
        <v>1</v>
      </c>
      <c r="H331" s="106">
        <v>293.10000000000002</v>
      </c>
      <c r="I331" s="106">
        <v>242.8</v>
      </c>
      <c r="J331" s="106">
        <v>146.30000000000001</v>
      </c>
      <c r="K331" s="97">
        <f t="shared" si="62"/>
        <v>4241525</v>
      </c>
      <c r="L331" s="106">
        <v>0</v>
      </c>
      <c r="M331" s="106">
        <v>0</v>
      </c>
      <c r="N331" s="106">
        <v>0</v>
      </c>
      <c r="O331" s="106">
        <v>4241525</v>
      </c>
      <c r="P331" s="105">
        <f t="shared" si="63"/>
        <v>14471.255544182872</v>
      </c>
      <c r="Q331" s="97">
        <v>9673</v>
      </c>
      <c r="R331" s="91" t="s">
        <v>73</v>
      </c>
      <c r="S331" s="46"/>
      <c r="T331" s="46"/>
      <c r="U331" s="46"/>
    </row>
    <row r="332" spans="1:21" s="47" customFormat="1" ht="23.1" customHeight="1">
      <c r="A332" s="87" t="s">
        <v>1104</v>
      </c>
      <c r="B332" s="93" t="s">
        <v>263</v>
      </c>
      <c r="C332" s="94">
        <v>1958</v>
      </c>
      <c r="D332" s="87" t="s">
        <v>27</v>
      </c>
      <c r="E332" s="94" t="s">
        <v>26</v>
      </c>
      <c r="F332" s="90">
        <v>2</v>
      </c>
      <c r="G332" s="90">
        <v>1</v>
      </c>
      <c r="H332" s="96">
        <v>293.10000000000002</v>
      </c>
      <c r="I332" s="96">
        <v>242.7</v>
      </c>
      <c r="J332" s="96">
        <v>129.80000000000001</v>
      </c>
      <c r="K332" s="97">
        <f t="shared" si="62"/>
        <v>3619310</v>
      </c>
      <c r="L332" s="82">
        <v>0</v>
      </c>
      <c r="M332" s="82">
        <v>0</v>
      </c>
      <c r="N332" s="82">
        <v>0</v>
      </c>
      <c r="O332" s="96">
        <v>3619310</v>
      </c>
      <c r="P332" s="105">
        <f t="shared" si="63"/>
        <v>12348.379392698736</v>
      </c>
      <c r="Q332" s="97">
        <v>9673</v>
      </c>
      <c r="R332" s="27" t="s">
        <v>74</v>
      </c>
      <c r="S332" s="46"/>
      <c r="T332" s="46"/>
      <c r="U332" s="46"/>
    </row>
    <row r="333" spans="1:21" s="67" customFormat="1" ht="23.1" customHeight="1">
      <c r="A333" s="87" t="s">
        <v>1105</v>
      </c>
      <c r="B333" s="93" t="s">
        <v>1789</v>
      </c>
      <c r="C333" s="94">
        <v>1959</v>
      </c>
      <c r="D333" s="94" t="s">
        <v>27</v>
      </c>
      <c r="E333" s="94" t="s">
        <v>26</v>
      </c>
      <c r="F333" s="90">
        <v>2</v>
      </c>
      <c r="G333" s="90">
        <v>1</v>
      </c>
      <c r="H333" s="95">
        <v>442.5</v>
      </c>
      <c r="I333" s="95">
        <v>372.8</v>
      </c>
      <c r="J333" s="95">
        <v>227.5</v>
      </c>
      <c r="K333" s="95">
        <f>SUM(L333:O333)</f>
        <v>3687459</v>
      </c>
      <c r="L333" s="95">
        <v>0</v>
      </c>
      <c r="M333" s="95">
        <v>0</v>
      </c>
      <c r="N333" s="95">
        <v>0</v>
      </c>
      <c r="O333" s="95">
        <v>3687459</v>
      </c>
      <c r="P333" s="95">
        <f>K333/H333</f>
        <v>8333.2406779661014</v>
      </c>
      <c r="Q333" s="95">
        <v>9673</v>
      </c>
      <c r="R333" s="91" t="s">
        <v>72</v>
      </c>
      <c r="S333" s="68"/>
      <c r="T333" s="68"/>
    </row>
    <row r="334" spans="1:21" s="47" customFormat="1" ht="23.1" customHeight="1">
      <c r="A334" s="87" t="s">
        <v>1106</v>
      </c>
      <c r="B334" s="93" t="s">
        <v>266</v>
      </c>
      <c r="C334" s="94">
        <v>1959</v>
      </c>
      <c r="D334" s="87" t="s">
        <v>27</v>
      </c>
      <c r="E334" s="94" t="s">
        <v>26</v>
      </c>
      <c r="F334" s="85">
        <v>2</v>
      </c>
      <c r="G334" s="85">
        <v>1</v>
      </c>
      <c r="H334" s="96">
        <v>438.9</v>
      </c>
      <c r="I334" s="96">
        <v>370</v>
      </c>
      <c r="J334" s="96">
        <v>342.3</v>
      </c>
      <c r="K334" s="97">
        <f t="shared" si="62"/>
        <v>4249873.5</v>
      </c>
      <c r="L334" s="82">
        <v>0</v>
      </c>
      <c r="M334" s="82">
        <v>0</v>
      </c>
      <c r="N334" s="82">
        <v>0</v>
      </c>
      <c r="O334" s="96">
        <v>4249873.5</v>
      </c>
      <c r="P334" s="105">
        <f t="shared" si="63"/>
        <v>9683.0109364319887</v>
      </c>
      <c r="Q334" s="97">
        <v>9673</v>
      </c>
      <c r="R334" s="91" t="s">
        <v>74</v>
      </c>
      <c r="S334" s="62"/>
      <c r="T334" s="62"/>
      <c r="U334" s="46"/>
    </row>
    <row r="335" spans="1:21" s="47" customFormat="1" ht="23.1" customHeight="1">
      <c r="A335" s="87" t="s">
        <v>1107</v>
      </c>
      <c r="B335" s="93" t="s">
        <v>267</v>
      </c>
      <c r="C335" s="94">
        <v>1959</v>
      </c>
      <c r="D335" s="87" t="s">
        <v>27</v>
      </c>
      <c r="E335" s="94" t="s">
        <v>26</v>
      </c>
      <c r="F335" s="85">
        <v>2</v>
      </c>
      <c r="G335" s="85">
        <v>1</v>
      </c>
      <c r="H335" s="96">
        <v>293.10000000000002</v>
      </c>
      <c r="I335" s="96">
        <v>270.5</v>
      </c>
      <c r="J335" s="96">
        <v>202.6</v>
      </c>
      <c r="K335" s="97">
        <f t="shared" si="62"/>
        <v>2976756</v>
      </c>
      <c r="L335" s="82">
        <v>0</v>
      </c>
      <c r="M335" s="82">
        <v>0</v>
      </c>
      <c r="N335" s="82">
        <v>0</v>
      </c>
      <c r="O335" s="96">
        <v>2976756</v>
      </c>
      <c r="P335" s="105">
        <f t="shared" si="63"/>
        <v>10156.11054247697</v>
      </c>
      <c r="Q335" s="97">
        <v>9673</v>
      </c>
      <c r="R335" s="91" t="s">
        <v>74</v>
      </c>
      <c r="S335" s="62"/>
      <c r="T335" s="62"/>
      <c r="U335" s="46"/>
    </row>
    <row r="336" spans="1:21" s="67" customFormat="1" ht="23.1" customHeight="1">
      <c r="A336" s="87" t="s">
        <v>1108</v>
      </c>
      <c r="B336" s="93" t="s">
        <v>1790</v>
      </c>
      <c r="C336" s="94">
        <v>1957</v>
      </c>
      <c r="D336" s="87" t="s">
        <v>27</v>
      </c>
      <c r="E336" s="94" t="s">
        <v>26</v>
      </c>
      <c r="F336" s="90">
        <v>2</v>
      </c>
      <c r="G336" s="90">
        <v>1</v>
      </c>
      <c r="H336" s="95">
        <v>451.8</v>
      </c>
      <c r="I336" s="95">
        <v>396.2</v>
      </c>
      <c r="J336" s="95">
        <v>250.7</v>
      </c>
      <c r="K336" s="95">
        <f>SUM(L336:O336)</f>
        <v>1371955.8</v>
      </c>
      <c r="L336" s="95">
        <v>0</v>
      </c>
      <c r="M336" s="95">
        <v>0</v>
      </c>
      <c r="N336" s="95">
        <v>0</v>
      </c>
      <c r="O336" s="95">
        <v>1371955.8</v>
      </c>
      <c r="P336" s="95">
        <f>K336/H336</f>
        <v>3036.6440903054449</v>
      </c>
      <c r="Q336" s="95">
        <v>9673</v>
      </c>
      <c r="R336" s="91" t="s">
        <v>72</v>
      </c>
    </row>
    <row r="337" spans="1:21" s="67" customFormat="1" ht="20.100000000000001" customHeight="1">
      <c r="A337" s="87" t="s">
        <v>1109</v>
      </c>
      <c r="B337" s="93" t="s">
        <v>1819</v>
      </c>
      <c r="C337" s="94">
        <v>1965</v>
      </c>
      <c r="D337" s="87" t="s">
        <v>27</v>
      </c>
      <c r="E337" s="94" t="s">
        <v>26</v>
      </c>
      <c r="F337" s="90">
        <v>2</v>
      </c>
      <c r="G337" s="90">
        <v>2</v>
      </c>
      <c r="H337" s="95">
        <v>408.5</v>
      </c>
      <c r="I337" s="95">
        <v>361.7</v>
      </c>
      <c r="J337" s="95">
        <v>206.7</v>
      </c>
      <c r="K337" s="95">
        <f>SUM(L337:O337)</f>
        <v>3009120.2</v>
      </c>
      <c r="L337" s="95">
        <v>0</v>
      </c>
      <c r="M337" s="95">
        <v>0</v>
      </c>
      <c r="N337" s="95">
        <v>0</v>
      </c>
      <c r="O337" s="95">
        <v>3009120.2</v>
      </c>
      <c r="P337" s="95">
        <f>K337/H337</f>
        <v>7366.2673194614445</v>
      </c>
      <c r="Q337" s="95">
        <v>9673</v>
      </c>
      <c r="R337" s="91" t="s">
        <v>73</v>
      </c>
    </row>
    <row r="338" spans="1:21" s="67" customFormat="1" ht="20.100000000000001" customHeight="1">
      <c r="A338" s="87" t="s">
        <v>1855</v>
      </c>
      <c r="B338" s="93" t="s">
        <v>1918</v>
      </c>
      <c r="C338" s="94">
        <v>1978</v>
      </c>
      <c r="D338" s="87" t="s">
        <v>27</v>
      </c>
      <c r="E338" s="94" t="s">
        <v>26</v>
      </c>
      <c r="F338" s="90">
        <v>2</v>
      </c>
      <c r="G338" s="90">
        <v>3</v>
      </c>
      <c r="H338" s="95">
        <v>960.1</v>
      </c>
      <c r="I338" s="95">
        <v>402.2</v>
      </c>
      <c r="J338" s="95">
        <v>557.9</v>
      </c>
      <c r="K338" s="95">
        <f>SUM(L338:O338)</f>
        <v>2404240</v>
      </c>
      <c r="L338" s="95">
        <v>0</v>
      </c>
      <c r="M338" s="95">
        <v>0</v>
      </c>
      <c r="N338" s="95">
        <v>0</v>
      </c>
      <c r="O338" s="95">
        <v>2404240</v>
      </c>
      <c r="P338" s="95">
        <f>K338/H338</f>
        <v>2504.1558171023853</v>
      </c>
      <c r="Q338" s="95">
        <v>9673</v>
      </c>
      <c r="R338" s="91" t="s">
        <v>73</v>
      </c>
    </row>
    <row r="339" spans="1:21" s="67" customFormat="1" ht="20.100000000000001" customHeight="1">
      <c r="A339" s="87" t="s">
        <v>1110</v>
      </c>
      <c r="B339" s="93" t="s">
        <v>1919</v>
      </c>
      <c r="C339" s="94">
        <v>1978</v>
      </c>
      <c r="D339" s="87" t="s">
        <v>27</v>
      </c>
      <c r="E339" s="94" t="s">
        <v>26</v>
      </c>
      <c r="F339" s="90">
        <v>2</v>
      </c>
      <c r="G339" s="90">
        <v>3</v>
      </c>
      <c r="H339" s="95">
        <v>980.1</v>
      </c>
      <c r="I339" s="95">
        <v>412.8</v>
      </c>
      <c r="J339" s="95">
        <v>567.29999999999995</v>
      </c>
      <c r="K339" s="95">
        <f>SUM(L339:O339)</f>
        <v>2452240</v>
      </c>
      <c r="L339" s="95">
        <v>0</v>
      </c>
      <c r="M339" s="95">
        <v>0</v>
      </c>
      <c r="N339" s="95">
        <v>0</v>
      </c>
      <c r="O339" s="95">
        <v>2452240</v>
      </c>
      <c r="P339" s="95">
        <f>K339/H339</f>
        <v>2502.0304050607078</v>
      </c>
      <c r="Q339" s="95">
        <v>9673</v>
      </c>
      <c r="R339" s="91" t="s">
        <v>73</v>
      </c>
    </row>
    <row r="340" spans="1:21" ht="30" customHeight="1">
      <c r="A340" s="138" t="s">
        <v>1844</v>
      </c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</row>
    <row r="341" spans="1:21" ht="39.950000000000003" customHeight="1">
      <c r="A341" s="126" t="s">
        <v>294</v>
      </c>
      <c r="B341" s="126"/>
      <c r="C341" s="88" t="s">
        <v>28</v>
      </c>
      <c r="D341" s="88" t="s">
        <v>28</v>
      </c>
      <c r="E341" s="88" t="s">
        <v>28</v>
      </c>
      <c r="F341" s="36" t="s">
        <v>28</v>
      </c>
      <c r="G341" s="36" t="s">
        <v>28</v>
      </c>
      <c r="H341" s="37">
        <f t="shared" ref="H341:N341" si="64">SUM(H342:H360)</f>
        <v>11519.239999999998</v>
      </c>
      <c r="I341" s="37">
        <f t="shared" si="64"/>
        <v>59.2</v>
      </c>
      <c r="J341" s="37">
        <f t="shared" si="64"/>
        <v>10742.840000000002</v>
      </c>
      <c r="K341" s="37">
        <f t="shared" si="64"/>
        <v>52234763.700000003</v>
      </c>
      <c r="L341" s="37">
        <f t="shared" si="64"/>
        <v>0</v>
      </c>
      <c r="M341" s="37">
        <f t="shared" si="64"/>
        <v>0</v>
      </c>
      <c r="N341" s="37">
        <f t="shared" si="64"/>
        <v>0</v>
      </c>
      <c r="O341" s="37">
        <f>SUM(O342:O360)</f>
        <v>52234763.700000003</v>
      </c>
      <c r="P341" s="38">
        <f>K341/H341</f>
        <v>4534.5668377427692</v>
      </c>
      <c r="Q341" s="39" t="s">
        <v>28</v>
      </c>
      <c r="R341" s="40" t="s">
        <v>28</v>
      </c>
    </row>
    <row r="342" spans="1:21" s="47" customFormat="1" ht="23.1" customHeight="1">
      <c r="A342" s="94" t="s">
        <v>1111</v>
      </c>
      <c r="B342" s="93" t="s">
        <v>277</v>
      </c>
      <c r="C342" s="94">
        <v>1953</v>
      </c>
      <c r="D342" s="94" t="s">
        <v>27</v>
      </c>
      <c r="E342" s="94" t="s">
        <v>26</v>
      </c>
      <c r="F342" s="94">
        <v>2</v>
      </c>
      <c r="G342" s="94">
        <v>2</v>
      </c>
      <c r="H342" s="96">
        <v>514.54</v>
      </c>
      <c r="I342" s="96">
        <v>0</v>
      </c>
      <c r="J342" s="96">
        <v>469.54</v>
      </c>
      <c r="K342" s="97">
        <f t="shared" ref="K342:K360" si="65">SUM(L342:O342)</f>
        <v>6066747.2999999998</v>
      </c>
      <c r="L342" s="96">
        <v>0</v>
      </c>
      <c r="M342" s="96">
        <v>0</v>
      </c>
      <c r="N342" s="96">
        <v>0</v>
      </c>
      <c r="O342" s="96">
        <v>6066747.2999999998</v>
      </c>
      <c r="P342" s="105">
        <f t="shared" ref="P342:P359" si="66">K342/H342</f>
        <v>11790.623275158394</v>
      </c>
      <c r="Q342" s="97">
        <v>9673</v>
      </c>
      <c r="R342" s="91" t="s">
        <v>73</v>
      </c>
      <c r="S342" s="46"/>
      <c r="T342" s="46"/>
      <c r="U342" s="46"/>
    </row>
    <row r="343" spans="1:21" s="46" customFormat="1" ht="23.1" customHeight="1">
      <c r="A343" s="94" t="s">
        <v>1112</v>
      </c>
      <c r="B343" s="93" t="s">
        <v>278</v>
      </c>
      <c r="C343" s="94">
        <v>1954</v>
      </c>
      <c r="D343" s="94" t="s">
        <v>27</v>
      </c>
      <c r="E343" s="94" t="s">
        <v>26</v>
      </c>
      <c r="F343" s="90">
        <v>2</v>
      </c>
      <c r="G343" s="90">
        <v>2</v>
      </c>
      <c r="H343" s="96">
        <v>558.1</v>
      </c>
      <c r="I343" s="96">
        <v>0</v>
      </c>
      <c r="J343" s="96">
        <v>513.1</v>
      </c>
      <c r="K343" s="97">
        <f t="shared" si="65"/>
        <v>2922575</v>
      </c>
      <c r="L343" s="96">
        <v>0</v>
      </c>
      <c r="M343" s="96">
        <v>0</v>
      </c>
      <c r="N343" s="96">
        <v>0</v>
      </c>
      <c r="O343" s="95">
        <v>2922575</v>
      </c>
      <c r="P343" s="105">
        <f t="shared" si="66"/>
        <v>5236.6511377889265</v>
      </c>
      <c r="Q343" s="97">
        <v>9673</v>
      </c>
      <c r="R343" s="91" t="s">
        <v>73</v>
      </c>
    </row>
    <row r="344" spans="1:21" s="47" customFormat="1" ht="23.1" customHeight="1">
      <c r="A344" s="127" t="s">
        <v>1113</v>
      </c>
      <c r="B344" s="146" t="s">
        <v>283</v>
      </c>
      <c r="C344" s="127">
        <v>1949</v>
      </c>
      <c r="D344" s="127" t="s">
        <v>27</v>
      </c>
      <c r="E344" s="127" t="s">
        <v>26</v>
      </c>
      <c r="F344" s="142">
        <v>2</v>
      </c>
      <c r="G344" s="142">
        <v>2</v>
      </c>
      <c r="H344" s="147">
        <v>567</v>
      </c>
      <c r="I344" s="147">
        <v>0</v>
      </c>
      <c r="J344" s="147">
        <v>514</v>
      </c>
      <c r="K344" s="97">
        <f>SUM(L344:O344)</f>
        <v>300000</v>
      </c>
      <c r="L344" s="96">
        <v>0</v>
      </c>
      <c r="M344" s="96">
        <v>0</v>
      </c>
      <c r="N344" s="96">
        <v>0</v>
      </c>
      <c r="O344" s="95">
        <v>300000</v>
      </c>
      <c r="P344" s="105">
        <f>K344/H344</f>
        <v>529.10052910052912</v>
      </c>
      <c r="Q344" s="97">
        <v>9673</v>
      </c>
      <c r="R344" s="91" t="s">
        <v>72</v>
      </c>
      <c r="S344" s="46"/>
      <c r="T344" s="46"/>
      <c r="U344" s="46"/>
    </row>
    <row r="345" spans="1:21" s="47" customFormat="1" ht="23.1" customHeight="1">
      <c r="A345" s="127"/>
      <c r="B345" s="146"/>
      <c r="C345" s="127"/>
      <c r="D345" s="127"/>
      <c r="E345" s="127"/>
      <c r="F345" s="142"/>
      <c r="G345" s="142"/>
      <c r="H345" s="147"/>
      <c r="I345" s="147"/>
      <c r="J345" s="147"/>
      <c r="K345" s="97">
        <f>SUM(L345:O345)</f>
        <v>4120306</v>
      </c>
      <c r="L345" s="96">
        <v>0</v>
      </c>
      <c r="M345" s="96">
        <v>0</v>
      </c>
      <c r="N345" s="96">
        <v>0</v>
      </c>
      <c r="O345" s="95">
        <v>4120306</v>
      </c>
      <c r="P345" s="105">
        <f>K345/H344</f>
        <v>7266.8536155202819</v>
      </c>
      <c r="Q345" s="97">
        <v>9673</v>
      </c>
      <c r="R345" s="91" t="s">
        <v>73</v>
      </c>
      <c r="S345" s="46"/>
      <c r="T345" s="46"/>
      <c r="U345" s="46"/>
    </row>
    <row r="346" spans="1:21" s="46" customFormat="1" ht="23.1" customHeight="1">
      <c r="A346" s="94" t="s">
        <v>1114</v>
      </c>
      <c r="B346" s="93" t="s">
        <v>279</v>
      </c>
      <c r="C346" s="94">
        <v>1950</v>
      </c>
      <c r="D346" s="94" t="s">
        <v>27</v>
      </c>
      <c r="E346" s="94" t="s">
        <v>295</v>
      </c>
      <c r="F346" s="90">
        <v>2</v>
      </c>
      <c r="G346" s="90">
        <v>2</v>
      </c>
      <c r="H346" s="96">
        <v>1006</v>
      </c>
      <c r="I346" s="96">
        <v>0</v>
      </c>
      <c r="J346" s="96">
        <v>915.9</v>
      </c>
      <c r="K346" s="97">
        <f t="shared" si="65"/>
        <v>2748375</v>
      </c>
      <c r="L346" s="96">
        <v>0</v>
      </c>
      <c r="M346" s="96">
        <v>0</v>
      </c>
      <c r="N346" s="96">
        <v>0</v>
      </c>
      <c r="O346" s="95">
        <v>2748375</v>
      </c>
      <c r="P346" s="105">
        <f t="shared" si="66"/>
        <v>2731.9831013916501</v>
      </c>
      <c r="Q346" s="97">
        <v>9673</v>
      </c>
      <c r="R346" s="91" t="s">
        <v>72</v>
      </c>
      <c r="U346" s="62"/>
    </row>
    <row r="347" spans="1:21" s="46" customFormat="1" ht="23.1" customHeight="1">
      <c r="A347" s="94" t="s">
        <v>1115</v>
      </c>
      <c r="B347" s="93" t="s">
        <v>280</v>
      </c>
      <c r="C347" s="94">
        <v>1953</v>
      </c>
      <c r="D347" s="94" t="s">
        <v>27</v>
      </c>
      <c r="E347" s="94" t="s">
        <v>26</v>
      </c>
      <c r="F347" s="90">
        <v>2</v>
      </c>
      <c r="G347" s="90">
        <v>2</v>
      </c>
      <c r="H347" s="96">
        <v>995.16</v>
      </c>
      <c r="I347" s="96">
        <v>0</v>
      </c>
      <c r="J347" s="96">
        <v>898.36</v>
      </c>
      <c r="K347" s="97">
        <f t="shared" si="65"/>
        <v>325580</v>
      </c>
      <c r="L347" s="96">
        <v>0</v>
      </c>
      <c r="M347" s="96">
        <v>0</v>
      </c>
      <c r="N347" s="96">
        <v>0</v>
      </c>
      <c r="O347" s="95">
        <v>325580</v>
      </c>
      <c r="P347" s="105">
        <f t="shared" si="66"/>
        <v>327.16347120061096</v>
      </c>
      <c r="Q347" s="97">
        <v>9673</v>
      </c>
      <c r="R347" s="91" t="s">
        <v>73</v>
      </c>
      <c r="S347" s="62"/>
      <c r="T347" s="62"/>
    </row>
    <row r="348" spans="1:21" s="47" customFormat="1" ht="23.1" customHeight="1">
      <c r="A348" s="94" t="s">
        <v>1116</v>
      </c>
      <c r="B348" s="93" t="s">
        <v>281</v>
      </c>
      <c r="C348" s="94">
        <v>1996</v>
      </c>
      <c r="D348" s="94" t="s">
        <v>27</v>
      </c>
      <c r="E348" s="94" t="s">
        <v>26</v>
      </c>
      <c r="F348" s="90">
        <v>5</v>
      </c>
      <c r="G348" s="90">
        <v>6</v>
      </c>
      <c r="H348" s="96">
        <v>3798.6</v>
      </c>
      <c r="I348" s="96">
        <v>0</v>
      </c>
      <c r="J348" s="96">
        <v>3700.9</v>
      </c>
      <c r="K348" s="97">
        <f t="shared" si="65"/>
        <v>3985100</v>
      </c>
      <c r="L348" s="96">
        <v>0</v>
      </c>
      <c r="M348" s="96">
        <v>0</v>
      </c>
      <c r="N348" s="96">
        <v>0</v>
      </c>
      <c r="O348" s="95">
        <v>3985100</v>
      </c>
      <c r="P348" s="105">
        <f t="shared" si="66"/>
        <v>1049.0970357500132</v>
      </c>
      <c r="Q348" s="97">
        <v>9673</v>
      </c>
      <c r="R348" s="91" t="s">
        <v>72</v>
      </c>
      <c r="S348" s="46"/>
      <c r="T348" s="46"/>
      <c r="U348" s="46"/>
    </row>
    <row r="349" spans="1:21" s="46" customFormat="1" ht="23.1" customHeight="1">
      <c r="A349" s="94" t="s">
        <v>1117</v>
      </c>
      <c r="B349" s="93" t="s">
        <v>282</v>
      </c>
      <c r="C349" s="94">
        <v>1952</v>
      </c>
      <c r="D349" s="94" t="s">
        <v>27</v>
      </c>
      <c r="E349" s="94" t="s">
        <v>26</v>
      </c>
      <c r="F349" s="90">
        <v>2</v>
      </c>
      <c r="G349" s="90">
        <v>2</v>
      </c>
      <c r="H349" s="96">
        <v>615.4</v>
      </c>
      <c r="I349" s="96">
        <v>0</v>
      </c>
      <c r="J349" s="96">
        <v>570.79999999999995</v>
      </c>
      <c r="K349" s="97">
        <f t="shared" si="65"/>
        <v>1646190</v>
      </c>
      <c r="L349" s="96">
        <v>0</v>
      </c>
      <c r="M349" s="96">
        <v>0</v>
      </c>
      <c r="N349" s="96">
        <v>0</v>
      </c>
      <c r="O349" s="95">
        <v>1646190</v>
      </c>
      <c r="P349" s="105">
        <f t="shared" si="66"/>
        <v>2674.9918752031199</v>
      </c>
      <c r="Q349" s="97">
        <v>9673</v>
      </c>
      <c r="R349" s="91" t="s">
        <v>72</v>
      </c>
    </row>
    <row r="350" spans="1:21" s="47" customFormat="1" ht="23.1" customHeight="1">
      <c r="A350" s="94" t="s">
        <v>1118</v>
      </c>
      <c r="B350" s="93" t="s">
        <v>284</v>
      </c>
      <c r="C350" s="94">
        <v>1960</v>
      </c>
      <c r="D350" s="94" t="s">
        <v>27</v>
      </c>
      <c r="E350" s="94" t="s">
        <v>26</v>
      </c>
      <c r="F350" s="90">
        <v>2</v>
      </c>
      <c r="G350" s="90">
        <v>2</v>
      </c>
      <c r="H350" s="96">
        <v>417</v>
      </c>
      <c r="I350" s="96">
        <v>0</v>
      </c>
      <c r="J350" s="96">
        <v>359.8</v>
      </c>
      <c r="K350" s="97">
        <f t="shared" si="65"/>
        <v>3615113</v>
      </c>
      <c r="L350" s="69">
        <v>0</v>
      </c>
      <c r="M350" s="69">
        <v>0</v>
      </c>
      <c r="N350" s="69">
        <v>0</v>
      </c>
      <c r="O350" s="95">
        <v>3615113</v>
      </c>
      <c r="P350" s="105">
        <f t="shared" si="66"/>
        <v>8669.3357314148689</v>
      </c>
      <c r="Q350" s="97">
        <v>9673</v>
      </c>
      <c r="R350" s="91" t="s">
        <v>74</v>
      </c>
      <c r="S350" s="62"/>
      <c r="T350" s="62"/>
      <c r="U350" s="46"/>
    </row>
    <row r="351" spans="1:21" s="47" customFormat="1" ht="23.1" customHeight="1">
      <c r="A351" s="94" t="s">
        <v>1119</v>
      </c>
      <c r="B351" s="93" t="s">
        <v>287</v>
      </c>
      <c r="C351" s="94">
        <v>1959</v>
      </c>
      <c r="D351" s="94" t="s">
        <v>27</v>
      </c>
      <c r="E351" s="94" t="s">
        <v>26</v>
      </c>
      <c r="F351" s="90">
        <v>2</v>
      </c>
      <c r="G351" s="90">
        <v>1</v>
      </c>
      <c r="H351" s="95">
        <v>299.89999999999998</v>
      </c>
      <c r="I351" s="95">
        <v>0</v>
      </c>
      <c r="J351" s="95">
        <v>275.10000000000002</v>
      </c>
      <c r="K351" s="97">
        <f>SUM(L351:O351)</f>
        <v>2692157</v>
      </c>
      <c r="L351" s="70">
        <v>0</v>
      </c>
      <c r="M351" s="70">
        <v>0</v>
      </c>
      <c r="N351" s="70">
        <v>0</v>
      </c>
      <c r="O351" s="95">
        <v>2692157</v>
      </c>
      <c r="P351" s="105">
        <f>K351/H351</f>
        <v>8976.8489496498842</v>
      </c>
      <c r="Q351" s="97">
        <v>9673</v>
      </c>
      <c r="R351" s="91" t="s">
        <v>74</v>
      </c>
      <c r="S351" s="62"/>
      <c r="T351" s="62"/>
      <c r="U351" s="46"/>
    </row>
    <row r="352" spans="1:21" s="47" customFormat="1" ht="23.1" customHeight="1">
      <c r="A352" s="94" t="s">
        <v>1120</v>
      </c>
      <c r="B352" s="93" t="s">
        <v>285</v>
      </c>
      <c r="C352" s="94">
        <v>1960</v>
      </c>
      <c r="D352" s="94" t="s">
        <v>27</v>
      </c>
      <c r="E352" s="94" t="s">
        <v>26</v>
      </c>
      <c r="F352" s="90">
        <v>2</v>
      </c>
      <c r="G352" s="90">
        <v>1</v>
      </c>
      <c r="H352" s="96">
        <v>299.8</v>
      </c>
      <c r="I352" s="96">
        <v>0</v>
      </c>
      <c r="J352" s="96">
        <v>276.5</v>
      </c>
      <c r="K352" s="97">
        <f t="shared" si="65"/>
        <v>2776912</v>
      </c>
      <c r="L352" s="69">
        <v>0</v>
      </c>
      <c r="M352" s="69">
        <v>0</v>
      </c>
      <c r="N352" s="69">
        <v>0</v>
      </c>
      <c r="O352" s="95">
        <v>2776912</v>
      </c>
      <c r="P352" s="105">
        <f t="shared" si="66"/>
        <v>9262.5483655770513</v>
      </c>
      <c r="Q352" s="97">
        <v>9673</v>
      </c>
      <c r="R352" s="91" t="s">
        <v>74</v>
      </c>
      <c r="S352" s="46"/>
      <c r="T352" s="46"/>
      <c r="U352" s="46"/>
    </row>
    <row r="353" spans="1:256" s="47" customFormat="1" ht="23.1" customHeight="1">
      <c r="A353" s="94" t="s">
        <v>1121</v>
      </c>
      <c r="B353" s="93" t="s">
        <v>286</v>
      </c>
      <c r="C353" s="87">
        <v>1958</v>
      </c>
      <c r="D353" s="94" t="s">
        <v>27</v>
      </c>
      <c r="E353" s="87" t="s">
        <v>296</v>
      </c>
      <c r="F353" s="87">
        <v>2</v>
      </c>
      <c r="G353" s="87">
        <v>1</v>
      </c>
      <c r="H353" s="82">
        <v>393.5</v>
      </c>
      <c r="I353" s="82">
        <v>0</v>
      </c>
      <c r="J353" s="82">
        <v>362.8</v>
      </c>
      <c r="K353" s="97">
        <f t="shared" si="65"/>
        <v>3140022</v>
      </c>
      <c r="L353" s="70">
        <v>0</v>
      </c>
      <c r="M353" s="70">
        <v>0</v>
      </c>
      <c r="N353" s="70">
        <v>0</v>
      </c>
      <c r="O353" s="82">
        <v>3140022</v>
      </c>
      <c r="P353" s="105">
        <f t="shared" si="66"/>
        <v>7979.7255400254126</v>
      </c>
      <c r="Q353" s="97">
        <v>9673</v>
      </c>
      <c r="R353" s="27" t="s">
        <v>73</v>
      </c>
      <c r="S353" s="46"/>
      <c r="T353" s="46"/>
      <c r="U353" s="46"/>
    </row>
    <row r="354" spans="1:256" s="47" customFormat="1" ht="21.95" customHeight="1">
      <c r="A354" s="127" t="s">
        <v>1122</v>
      </c>
      <c r="B354" s="146" t="s">
        <v>289</v>
      </c>
      <c r="C354" s="145">
        <v>1952</v>
      </c>
      <c r="D354" s="145" t="s">
        <v>27</v>
      </c>
      <c r="E354" s="145" t="s">
        <v>26</v>
      </c>
      <c r="F354" s="136">
        <v>2</v>
      </c>
      <c r="G354" s="136">
        <v>1</v>
      </c>
      <c r="H354" s="168">
        <v>279.10000000000002</v>
      </c>
      <c r="I354" s="168">
        <v>0</v>
      </c>
      <c r="J354" s="168">
        <v>258.60000000000002</v>
      </c>
      <c r="K354" s="97">
        <f>SUM(L354:O354)</f>
        <v>300000</v>
      </c>
      <c r="L354" s="71">
        <v>0</v>
      </c>
      <c r="M354" s="71">
        <v>0</v>
      </c>
      <c r="N354" s="71">
        <v>0</v>
      </c>
      <c r="O354" s="95">
        <v>300000</v>
      </c>
      <c r="P354" s="105">
        <f>K354/H354</f>
        <v>1074.8835542816194</v>
      </c>
      <c r="Q354" s="97">
        <v>9673</v>
      </c>
      <c r="R354" s="30" t="s">
        <v>72</v>
      </c>
      <c r="S354" s="46"/>
      <c r="T354" s="46"/>
      <c r="U354" s="46"/>
    </row>
    <row r="355" spans="1:256" s="47" customFormat="1" ht="21.95" customHeight="1">
      <c r="A355" s="127"/>
      <c r="B355" s="146"/>
      <c r="C355" s="145"/>
      <c r="D355" s="145"/>
      <c r="E355" s="145"/>
      <c r="F355" s="136"/>
      <c r="G355" s="136"/>
      <c r="H355" s="168"/>
      <c r="I355" s="168"/>
      <c r="J355" s="168"/>
      <c r="K355" s="97">
        <f>SUM(L355:O355)</f>
        <v>3870307.2</v>
      </c>
      <c r="L355" s="71">
        <v>0</v>
      </c>
      <c r="M355" s="71">
        <v>0</v>
      </c>
      <c r="N355" s="71">
        <v>0</v>
      </c>
      <c r="O355" s="97">
        <v>3870307.2</v>
      </c>
      <c r="P355" s="105">
        <f>K355/H354</f>
        <v>13867.098530992474</v>
      </c>
      <c r="Q355" s="97">
        <v>9673</v>
      </c>
      <c r="R355" s="30" t="s">
        <v>73</v>
      </c>
      <c r="S355" s="46"/>
      <c r="T355" s="46"/>
      <c r="U355" s="46"/>
    </row>
    <row r="356" spans="1:256" s="47" customFormat="1" ht="21.95" customHeight="1">
      <c r="A356" s="94" t="s">
        <v>1123</v>
      </c>
      <c r="B356" s="93" t="s">
        <v>288</v>
      </c>
      <c r="C356" s="87">
        <v>1959</v>
      </c>
      <c r="D356" s="94" t="s">
        <v>27</v>
      </c>
      <c r="E356" s="94" t="s">
        <v>26</v>
      </c>
      <c r="F356" s="87">
        <v>2</v>
      </c>
      <c r="G356" s="87">
        <v>1</v>
      </c>
      <c r="H356" s="82">
        <v>210.5</v>
      </c>
      <c r="I356" s="82">
        <v>0</v>
      </c>
      <c r="J356" s="82">
        <v>192.1</v>
      </c>
      <c r="K356" s="97">
        <f t="shared" si="65"/>
        <v>2612998.2000000002</v>
      </c>
      <c r="L356" s="70">
        <v>0</v>
      </c>
      <c r="M356" s="70">
        <v>0</v>
      </c>
      <c r="N356" s="70">
        <v>0</v>
      </c>
      <c r="O356" s="82">
        <v>2612998.2000000002</v>
      </c>
      <c r="P356" s="105">
        <f t="shared" si="66"/>
        <v>12413.293111638955</v>
      </c>
      <c r="Q356" s="97">
        <v>9673</v>
      </c>
      <c r="R356" s="27" t="s">
        <v>74</v>
      </c>
      <c r="S356" s="46"/>
      <c r="T356" s="46"/>
      <c r="U356" s="46"/>
    </row>
    <row r="357" spans="1:256" s="46" customFormat="1" ht="21.95" customHeight="1">
      <c r="A357" s="94" t="s">
        <v>1124</v>
      </c>
      <c r="B357" s="93" t="s">
        <v>290</v>
      </c>
      <c r="C357" s="94">
        <v>1974</v>
      </c>
      <c r="D357" s="87" t="s">
        <v>27</v>
      </c>
      <c r="E357" s="87" t="s">
        <v>26</v>
      </c>
      <c r="F357" s="90">
        <v>2</v>
      </c>
      <c r="G357" s="90">
        <v>2</v>
      </c>
      <c r="H357" s="96">
        <v>583.04999999999995</v>
      </c>
      <c r="I357" s="96">
        <v>0</v>
      </c>
      <c r="J357" s="96">
        <v>533.95000000000005</v>
      </c>
      <c r="K357" s="97">
        <f t="shared" si="65"/>
        <v>4705660</v>
      </c>
      <c r="L357" s="70">
        <v>0</v>
      </c>
      <c r="M357" s="70">
        <v>0</v>
      </c>
      <c r="N357" s="70">
        <v>0</v>
      </c>
      <c r="O357" s="95">
        <v>4705660</v>
      </c>
      <c r="P357" s="105">
        <f t="shared" si="66"/>
        <v>8070.7658005316871</v>
      </c>
      <c r="Q357" s="97">
        <v>9673</v>
      </c>
      <c r="R357" s="91" t="s">
        <v>72</v>
      </c>
      <c r="S357" s="62"/>
      <c r="T357" s="62"/>
    </row>
    <row r="358" spans="1:256" s="46" customFormat="1" ht="21.95" customHeight="1">
      <c r="A358" s="94" t="s">
        <v>1125</v>
      </c>
      <c r="B358" s="93" t="s">
        <v>1749</v>
      </c>
      <c r="C358" s="94">
        <v>1976</v>
      </c>
      <c r="D358" s="87" t="s">
        <v>27</v>
      </c>
      <c r="E358" s="87" t="s">
        <v>26</v>
      </c>
      <c r="F358" s="90">
        <v>2</v>
      </c>
      <c r="G358" s="90">
        <v>2</v>
      </c>
      <c r="H358" s="96">
        <v>801.3</v>
      </c>
      <c r="I358" s="96">
        <v>59.2</v>
      </c>
      <c r="J358" s="96">
        <v>742.1</v>
      </c>
      <c r="K358" s="97">
        <f>SUM(L358:O358)</f>
        <v>3710185</v>
      </c>
      <c r="L358" s="70">
        <v>0</v>
      </c>
      <c r="M358" s="70">
        <v>0</v>
      </c>
      <c r="N358" s="70">
        <v>0</v>
      </c>
      <c r="O358" s="95">
        <v>3710185</v>
      </c>
      <c r="P358" s="105">
        <f t="shared" si="66"/>
        <v>4630.2071633595406</v>
      </c>
      <c r="Q358" s="97">
        <v>9673</v>
      </c>
      <c r="R358" s="27" t="s">
        <v>73</v>
      </c>
      <c r="S358" s="62"/>
      <c r="T358" s="62"/>
      <c r="IV358" s="46">
        <f>SUM(A358:IU358)</f>
        <v>7438255.8071633596</v>
      </c>
    </row>
    <row r="359" spans="1:256" s="46" customFormat="1" ht="21.95" customHeight="1">
      <c r="A359" s="127" t="s">
        <v>1126</v>
      </c>
      <c r="B359" s="146" t="s">
        <v>291</v>
      </c>
      <c r="C359" s="127">
        <v>1951</v>
      </c>
      <c r="D359" s="127" t="s">
        <v>27</v>
      </c>
      <c r="E359" s="145" t="s">
        <v>296</v>
      </c>
      <c r="F359" s="142">
        <v>2</v>
      </c>
      <c r="G359" s="142">
        <v>1</v>
      </c>
      <c r="H359" s="148">
        <v>180.29</v>
      </c>
      <c r="I359" s="148">
        <v>0</v>
      </c>
      <c r="J359" s="148">
        <v>159.29</v>
      </c>
      <c r="K359" s="97">
        <f>SUM(L359:O359)</f>
        <v>300000</v>
      </c>
      <c r="L359" s="70">
        <v>0</v>
      </c>
      <c r="M359" s="70">
        <v>0</v>
      </c>
      <c r="N359" s="70">
        <v>0</v>
      </c>
      <c r="O359" s="95">
        <v>300000</v>
      </c>
      <c r="P359" s="105">
        <f t="shared" si="66"/>
        <v>1663.9858006545012</v>
      </c>
      <c r="Q359" s="97">
        <v>9673</v>
      </c>
      <c r="R359" s="27" t="s">
        <v>72</v>
      </c>
      <c r="S359" s="62"/>
      <c r="T359" s="62"/>
    </row>
    <row r="360" spans="1:256" s="46" customFormat="1" ht="21.95" customHeight="1">
      <c r="A360" s="127"/>
      <c r="B360" s="146"/>
      <c r="C360" s="127"/>
      <c r="D360" s="127"/>
      <c r="E360" s="145"/>
      <c r="F360" s="142"/>
      <c r="G360" s="142"/>
      <c r="H360" s="148"/>
      <c r="I360" s="148"/>
      <c r="J360" s="148"/>
      <c r="K360" s="97">
        <f t="shared" si="65"/>
        <v>2396536</v>
      </c>
      <c r="L360" s="70">
        <v>0</v>
      </c>
      <c r="M360" s="70">
        <v>0</v>
      </c>
      <c r="N360" s="70">
        <v>0</v>
      </c>
      <c r="O360" s="95">
        <v>2396536</v>
      </c>
      <c r="P360" s="105">
        <f>K360/H359</f>
        <v>13292.672915857785</v>
      </c>
      <c r="Q360" s="97">
        <v>9673</v>
      </c>
      <c r="R360" s="91" t="s">
        <v>73</v>
      </c>
    </row>
    <row r="361" spans="1:256" ht="35.1" customHeight="1">
      <c r="A361" s="138" t="s">
        <v>1969</v>
      </c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</row>
    <row r="362" spans="1:256" ht="45" customHeight="1">
      <c r="A362" s="126" t="s">
        <v>1970</v>
      </c>
      <c r="B362" s="126"/>
      <c r="C362" s="88" t="s">
        <v>28</v>
      </c>
      <c r="D362" s="88" t="s">
        <v>28</v>
      </c>
      <c r="E362" s="88" t="s">
        <v>28</v>
      </c>
      <c r="F362" s="36" t="s">
        <v>28</v>
      </c>
      <c r="G362" s="36" t="s">
        <v>28</v>
      </c>
      <c r="H362" s="37">
        <f t="shared" ref="H362:N362" si="67">SUM(H363)</f>
        <v>460</v>
      </c>
      <c r="I362" s="37">
        <f t="shared" si="67"/>
        <v>60</v>
      </c>
      <c r="J362" s="37">
        <f t="shared" si="67"/>
        <v>400</v>
      </c>
      <c r="K362" s="37">
        <f t="shared" si="67"/>
        <v>3112900</v>
      </c>
      <c r="L362" s="37">
        <f t="shared" si="67"/>
        <v>0</v>
      </c>
      <c r="M362" s="37">
        <f t="shared" si="67"/>
        <v>0</v>
      </c>
      <c r="N362" s="37">
        <f t="shared" si="67"/>
        <v>0</v>
      </c>
      <c r="O362" s="37">
        <f>SUM(O363)</f>
        <v>3112900</v>
      </c>
      <c r="P362" s="38">
        <f>K362/H362</f>
        <v>6767.173913043478</v>
      </c>
      <c r="Q362" s="39" t="s">
        <v>28</v>
      </c>
      <c r="R362" s="40" t="s">
        <v>28</v>
      </c>
    </row>
    <row r="363" spans="1:256" s="47" customFormat="1" ht="23.1" customHeight="1">
      <c r="A363" s="91" t="s">
        <v>1127</v>
      </c>
      <c r="B363" s="93" t="s">
        <v>1750</v>
      </c>
      <c r="C363" s="91" t="s">
        <v>1751</v>
      </c>
      <c r="D363" s="94" t="s">
        <v>27</v>
      </c>
      <c r="E363" s="87" t="s">
        <v>26</v>
      </c>
      <c r="F363" s="91" t="s">
        <v>299</v>
      </c>
      <c r="G363" s="91" t="s">
        <v>299</v>
      </c>
      <c r="H363" s="96">
        <v>460</v>
      </c>
      <c r="I363" s="96">
        <v>60</v>
      </c>
      <c r="J363" s="96">
        <v>400</v>
      </c>
      <c r="K363" s="97">
        <f>SUM(L363:O363)</f>
        <v>3112900</v>
      </c>
      <c r="L363" s="69">
        <v>0</v>
      </c>
      <c r="M363" s="69">
        <v>0</v>
      </c>
      <c r="N363" s="69">
        <v>0</v>
      </c>
      <c r="O363" s="96">
        <v>3112900</v>
      </c>
      <c r="P363" s="105">
        <f>K363/H363</f>
        <v>6767.173913043478</v>
      </c>
      <c r="Q363" s="97">
        <v>9673</v>
      </c>
      <c r="R363" s="91" t="s">
        <v>73</v>
      </c>
      <c r="S363" s="46"/>
      <c r="T363" s="46"/>
      <c r="U363" s="46"/>
    </row>
    <row r="364" spans="1:256" ht="24.95" customHeight="1">
      <c r="A364" s="138" t="s">
        <v>1971</v>
      </c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</row>
    <row r="365" spans="1:256" ht="36.950000000000003" customHeight="1">
      <c r="A365" s="126" t="s">
        <v>297</v>
      </c>
      <c r="B365" s="126"/>
      <c r="C365" s="88" t="s">
        <v>28</v>
      </c>
      <c r="D365" s="88" t="s">
        <v>28</v>
      </c>
      <c r="E365" s="88" t="s">
        <v>28</v>
      </c>
      <c r="F365" s="36" t="s">
        <v>28</v>
      </c>
      <c r="G365" s="36" t="s">
        <v>28</v>
      </c>
      <c r="H365" s="37">
        <f t="shared" ref="H365:J365" si="68">SUM(H366:H367)</f>
        <v>1235.8</v>
      </c>
      <c r="I365" s="37">
        <f t="shared" si="68"/>
        <v>126.6</v>
      </c>
      <c r="J365" s="37">
        <f t="shared" si="68"/>
        <v>949.6</v>
      </c>
      <c r="K365" s="37">
        <f>SUM(K366:K367)</f>
        <v>12576986.5</v>
      </c>
      <c r="L365" s="37">
        <f t="shared" ref="L365:N365" si="69">SUM(L367)</f>
        <v>0</v>
      </c>
      <c r="M365" s="37">
        <f t="shared" si="69"/>
        <v>0</v>
      </c>
      <c r="N365" s="37">
        <f t="shared" si="69"/>
        <v>0</v>
      </c>
      <c r="O365" s="37">
        <f>SUM(O366:O367)</f>
        <v>12576986.5</v>
      </c>
      <c r="P365" s="38">
        <f>K365/H365</f>
        <v>10177.202217187247</v>
      </c>
      <c r="Q365" s="39" t="s">
        <v>28</v>
      </c>
      <c r="R365" s="40" t="s">
        <v>28</v>
      </c>
    </row>
    <row r="366" spans="1:256" s="47" customFormat="1" ht="23.1" customHeight="1">
      <c r="A366" s="91" t="s">
        <v>1128</v>
      </c>
      <c r="B366" s="93" t="s">
        <v>292</v>
      </c>
      <c r="C366" s="91" t="s">
        <v>298</v>
      </c>
      <c r="D366" s="94" t="s">
        <v>27</v>
      </c>
      <c r="E366" s="87" t="s">
        <v>26</v>
      </c>
      <c r="F366" s="91" t="s">
        <v>299</v>
      </c>
      <c r="G366" s="91" t="s">
        <v>300</v>
      </c>
      <c r="H366" s="96">
        <v>963.5</v>
      </c>
      <c r="I366" s="96">
        <v>0</v>
      </c>
      <c r="J366" s="96">
        <v>814</v>
      </c>
      <c r="K366" s="97">
        <f>SUM(L366:O366)</f>
        <v>9533676.5</v>
      </c>
      <c r="L366" s="69">
        <v>0</v>
      </c>
      <c r="M366" s="69">
        <v>0</v>
      </c>
      <c r="N366" s="69">
        <v>0</v>
      </c>
      <c r="O366" s="96">
        <v>9533676.5</v>
      </c>
      <c r="P366" s="105">
        <f>K366/H366</f>
        <v>9894.8380902957961</v>
      </c>
      <c r="Q366" s="97">
        <v>9673</v>
      </c>
      <c r="R366" s="91" t="s">
        <v>73</v>
      </c>
      <c r="S366" s="46"/>
      <c r="T366" s="46"/>
      <c r="U366" s="46"/>
    </row>
    <row r="367" spans="1:256" s="47" customFormat="1" ht="20.100000000000001" customHeight="1">
      <c r="A367" s="94" t="s">
        <v>1129</v>
      </c>
      <c r="B367" s="93" t="s">
        <v>293</v>
      </c>
      <c r="C367" s="94">
        <v>1960</v>
      </c>
      <c r="D367" s="94" t="s">
        <v>27</v>
      </c>
      <c r="E367" s="87" t="s">
        <v>26</v>
      </c>
      <c r="F367" s="90">
        <v>2</v>
      </c>
      <c r="G367" s="90">
        <v>1</v>
      </c>
      <c r="H367" s="105">
        <v>272.3</v>
      </c>
      <c r="I367" s="105">
        <v>126.6</v>
      </c>
      <c r="J367" s="105">
        <v>135.6</v>
      </c>
      <c r="K367" s="97">
        <f>SUM(L367:O367)</f>
        <v>3043310</v>
      </c>
      <c r="L367" s="70">
        <v>0</v>
      </c>
      <c r="M367" s="70">
        <v>0</v>
      </c>
      <c r="N367" s="70">
        <v>0</v>
      </c>
      <c r="O367" s="105">
        <v>3043310</v>
      </c>
      <c r="P367" s="105">
        <f>K367/H367</f>
        <v>11176.312890194638</v>
      </c>
      <c r="Q367" s="97">
        <v>9673</v>
      </c>
      <c r="R367" s="27" t="s">
        <v>74</v>
      </c>
      <c r="S367" s="46"/>
      <c r="T367" s="46"/>
      <c r="U367" s="46"/>
    </row>
    <row r="368" spans="1:256" ht="30" customHeight="1">
      <c r="A368" s="138" t="s">
        <v>1972</v>
      </c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</row>
    <row r="369" spans="1:21" ht="39.950000000000003" customHeight="1">
      <c r="A369" s="126" t="s">
        <v>333</v>
      </c>
      <c r="B369" s="126"/>
      <c r="C369" s="88" t="s">
        <v>28</v>
      </c>
      <c r="D369" s="88" t="s">
        <v>28</v>
      </c>
      <c r="E369" s="88" t="s">
        <v>28</v>
      </c>
      <c r="F369" s="36" t="s">
        <v>28</v>
      </c>
      <c r="G369" s="36" t="s">
        <v>28</v>
      </c>
      <c r="H369" s="37">
        <f t="shared" ref="H369:N369" si="70">SUM(H370:H403)</f>
        <v>35320.239999999991</v>
      </c>
      <c r="I369" s="37">
        <f t="shared" si="70"/>
        <v>2212.8000000000002</v>
      </c>
      <c r="J369" s="37">
        <f t="shared" si="70"/>
        <v>29822.66</v>
      </c>
      <c r="K369" s="37">
        <f t="shared" si="70"/>
        <v>205287787.20000002</v>
      </c>
      <c r="L369" s="37">
        <f t="shared" si="70"/>
        <v>0</v>
      </c>
      <c r="M369" s="37">
        <f t="shared" si="70"/>
        <v>0</v>
      </c>
      <c r="N369" s="37">
        <f t="shared" si="70"/>
        <v>0</v>
      </c>
      <c r="O369" s="37">
        <f>SUM(O370:O403)</f>
        <v>205287787.20000002</v>
      </c>
      <c r="P369" s="38">
        <f>K369/H369</f>
        <v>5812.1855117632294</v>
      </c>
      <c r="Q369" s="39" t="s">
        <v>28</v>
      </c>
      <c r="R369" s="40" t="s">
        <v>28</v>
      </c>
    </row>
    <row r="370" spans="1:21" s="44" customFormat="1" ht="23.1" customHeight="1">
      <c r="A370" s="91" t="s">
        <v>1130</v>
      </c>
      <c r="B370" s="92" t="s">
        <v>301</v>
      </c>
      <c r="C370" s="94">
        <v>1959</v>
      </c>
      <c r="D370" s="94" t="s">
        <v>27</v>
      </c>
      <c r="E370" s="87" t="s">
        <v>26</v>
      </c>
      <c r="F370" s="85">
        <v>3</v>
      </c>
      <c r="G370" s="85">
        <v>3</v>
      </c>
      <c r="H370" s="110">
        <v>1764.5</v>
      </c>
      <c r="I370" s="110">
        <v>0</v>
      </c>
      <c r="J370" s="110">
        <v>1623.7</v>
      </c>
      <c r="K370" s="97">
        <f t="shared" ref="K370:K403" si="71">SUM(L370:O370)</f>
        <v>14347815</v>
      </c>
      <c r="L370" s="110">
        <v>0</v>
      </c>
      <c r="M370" s="110">
        <v>0</v>
      </c>
      <c r="N370" s="110">
        <v>0</v>
      </c>
      <c r="O370" s="84">
        <v>14347815</v>
      </c>
      <c r="P370" s="105">
        <f t="shared" ref="P370:P403" si="72">K370/H370</f>
        <v>8131.3771606687451</v>
      </c>
      <c r="Q370" s="97">
        <v>9673</v>
      </c>
      <c r="R370" s="27" t="s">
        <v>72</v>
      </c>
      <c r="S370" s="52"/>
      <c r="T370" s="52"/>
      <c r="U370" s="52"/>
    </row>
    <row r="371" spans="1:21" s="44" customFormat="1" ht="23.1" customHeight="1">
      <c r="A371" s="91" t="s">
        <v>1131</v>
      </c>
      <c r="B371" s="92" t="s">
        <v>302</v>
      </c>
      <c r="C371" s="94">
        <v>1959</v>
      </c>
      <c r="D371" s="94" t="s">
        <v>27</v>
      </c>
      <c r="E371" s="87" t="s">
        <v>26</v>
      </c>
      <c r="F371" s="85">
        <v>3</v>
      </c>
      <c r="G371" s="85">
        <v>3</v>
      </c>
      <c r="H371" s="110">
        <v>1439.8</v>
      </c>
      <c r="I371" s="110">
        <v>0</v>
      </c>
      <c r="J371" s="110">
        <v>1276</v>
      </c>
      <c r="K371" s="97">
        <f t="shared" si="71"/>
        <v>12788505</v>
      </c>
      <c r="L371" s="110">
        <v>0</v>
      </c>
      <c r="M371" s="110">
        <v>0</v>
      </c>
      <c r="N371" s="110">
        <v>0</v>
      </c>
      <c r="O371" s="84">
        <v>12788505</v>
      </c>
      <c r="P371" s="105">
        <f t="shared" si="72"/>
        <v>8882.1398805389636</v>
      </c>
      <c r="Q371" s="97">
        <v>9673</v>
      </c>
      <c r="R371" s="27" t="s">
        <v>72</v>
      </c>
      <c r="S371" s="52"/>
      <c r="T371" s="52"/>
      <c r="U371" s="52"/>
    </row>
    <row r="372" spans="1:21" s="44" customFormat="1" ht="23.1" customHeight="1">
      <c r="A372" s="149" t="s">
        <v>1132</v>
      </c>
      <c r="B372" s="151" t="s">
        <v>1929</v>
      </c>
      <c r="C372" s="128">
        <v>1958</v>
      </c>
      <c r="D372" s="128" t="s">
        <v>27</v>
      </c>
      <c r="E372" s="130" t="s">
        <v>26</v>
      </c>
      <c r="F372" s="132">
        <v>3</v>
      </c>
      <c r="G372" s="132">
        <v>3</v>
      </c>
      <c r="H372" s="134">
        <v>1663.3</v>
      </c>
      <c r="I372" s="134">
        <v>159</v>
      </c>
      <c r="J372" s="134">
        <v>813.4</v>
      </c>
      <c r="K372" s="97">
        <f>SUM(L372:O372)</f>
        <v>200000</v>
      </c>
      <c r="L372" s="110">
        <v>0</v>
      </c>
      <c r="M372" s="110">
        <v>0</v>
      </c>
      <c r="N372" s="110">
        <v>0</v>
      </c>
      <c r="O372" s="84">
        <v>200000</v>
      </c>
      <c r="P372" s="105">
        <f>K372/H371</f>
        <v>138.90818169190166</v>
      </c>
      <c r="Q372" s="97">
        <v>9673</v>
      </c>
      <c r="R372" s="27" t="s">
        <v>73</v>
      </c>
      <c r="S372" s="52"/>
      <c r="T372" s="52"/>
      <c r="U372" s="52"/>
    </row>
    <row r="373" spans="1:21" s="44" customFormat="1" ht="23.1" customHeight="1">
      <c r="A373" s="150"/>
      <c r="B373" s="152"/>
      <c r="C373" s="129"/>
      <c r="D373" s="129"/>
      <c r="E373" s="131"/>
      <c r="F373" s="133"/>
      <c r="G373" s="133"/>
      <c r="H373" s="135"/>
      <c r="I373" s="135"/>
      <c r="J373" s="135"/>
      <c r="K373" s="97">
        <f>SUM(L373:O373)</f>
        <v>3160270</v>
      </c>
      <c r="L373" s="110">
        <v>0</v>
      </c>
      <c r="M373" s="110">
        <v>0</v>
      </c>
      <c r="N373" s="110">
        <v>0</v>
      </c>
      <c r="O373" s="84">
        <v>3160270</v>
      </c>
      <c r="P373" s="105">
        <f>K373/H372</f>
        <v>1900</v>
      </c>
      <c r="Q373" s="97">
        <v>9673</v>
      </c>
      <c r="R373" s="91" t="s">
        <v>74</v>
      </c>
      <c r="S373" s="52"/>
      <c r="T373" s="52"/>
      <c r="U373" s="52"/>
    </row>
    <row r="374" spans="1:21" s="44" customFormat="1" ht="23.1" customHeight="1">
      <c r="A374" s="91" t="s">
        <v>1133</v>
      </c>
      <c r="B374" s="92" t="s">
        <v>303</v>
      </c>
      <c r="C374" s="94">
        <v>1960</v>
      </c>
      <c r="D374" s="94" t="s">
        <v>27</v>
      </c>
      <c r="E374" s="87" t="s">
        <v>26</v>
      </c>
      <c r="F374" s="94">
        <v>3</v>
      </c>
      <c r="G374" s="94">
        <v>3</v>
      </c>
      <c r="H374" s="84">
        <v>1590.3</v>
      </c>
      <c r="I374" s="84">
        <v>29.7</v>
      </c>
      <c r="J374" s="84">
        <v>1452.5</v>
      </c>
      <c r="K374" s="97">
        <f t="shared" si="71"/>
        <v>11214510</v>
      </c>
      <c r="L374" s="69">
        <v>0</v>
      </c>
      <c r="M374" s="69">
        <v>0</v>
      </c>
      <c r="N374" s="69">
        <v>0</v>
      </c>
      <c r="O374" s="84">
        <v>11214510</v>
      </c>
      <c r="P374" s="105">
        <f t="shared" si="72"/>
        <v>7051.8204112431622</v>
      </c>
      <c r="Q374" s="97">
        <v>9673</v>
      </c>
      <c r="R374" s="91" t="s">
        <v>72</v>
      </c>
      <c r="S374" s="52"/>
      <c r="T374" s="52"/>
      <c r="U374" s="52"/>
    </row>
    <row r="375" spans="1:21" s="6" customFormat="1" ht="23.1" customHeight="1">
      <c r="A375" s="91" t="s">
        <v>1134</v>
      </c>
      <c r="B375" s="92" t="s">
        <v>1917</v>
      </c>
      <c r="C375" s="94">
        <v>1971</v>
      </c>
      <c r="D375" s="94" t="s">
        <v>27</v>
      </c>
      <c r="E375" s="87" t="s">
        <v>26</v>
      </c>
      <c r="F375" s="94">
        <v>2</v>
      </c>
      <c r="G375" s="94">
        <v>1</v>
      </c>
      <c r="H375" s="84">
        <v>471.1</v>
      </c>
      <c r="I375" s="84">
        <v>0</v>
      </c>
      <c r="J375" s="84">
        <v>312.5</v>
      </c>
      <c r="K375" s="97">
        <f t="shared" si="71"/>
        <v>1818750</v>
      </c>
      <c r="L375" s="69">
        <v>0</v>
      </c>
      <c r="M375" s="69">
        <v>0</v>
      </c>
      <c r="N375" s="69">
        <v>0</v>
      </c>
      <c r="O375" s="84">
        <v>1818750</v>
      </c>
      <c r="P375" s="105">
        <f t="shared" ref="P375" si="73">K375/H375</f>
        <v>3860.6452982381657</v>
      </c>
      <c r="Q375" s="97">
        <v>9673</v>
      </c>
      <c r="R375" s="91" t="s">
        <v>74</v>
      </c>
      <c r="S375" s="33"/>
      <c r="T375" s="33"/>
      <c r="U375" s="33"/>
    </row>
    <row r="376" spans="1:21" s="67" customFormat="1" ht="23.1" customHeight="1">
      <c r="A376" s="145" t="s">
        <v>1135</v>
      </c>
      <c r="B376" s="146" t="s">
        <v>305</v>
      </c>
      <c r="C376" s="127">
        <v>1973</v>
      </c>
      <c r="D376" s="145" t="s">
        <v>27</v>
      </c>
      <c r="E376" s="145" t="s">
        <v>26</v>
      </c>
      <c r="F376" s="136">
        <v>5</v>
      </c>
      <c r="G376" s="136">
        <v>3</v>
      </c>
      <c r="H376" s="177">
        <v>3482</v>
      </c>
      <c r="I376" s="177">
        <v>0</v>
      </c>
      <c r="J376" s="177">
        <v>2957</v>
      </c>
      <c r="K376" s="105">
        <f>SUM(L376:O376)</f>
        <v>10019175</v>
      </c>
      <c r="L376" s="105">
        <v>0</v>
      </c>
      <c r="M376" s="105">
        <v>0</v>
      </c>
      <c r="N376" s="105">
        <v>0</v>
      </c>
      <c r="O376" s="95">
        <v>10019175</v>
      </c>
      <c r="P376" s="105">
        <f>K376/H376</f>
        <v>2877.4195864445719</v>
      </c>
      <c r="Q376" s="105">
        <v>9673</v>
      </c>
      <c r="R376" s="91" t="s">
        <v>72</v>
      </c>
    </row>
    <row r="377" spans="1:21" s="46" customFormat="1" ht="23.1" customHeight="1">
      <c r="A377" s="145"/>
      <c r="B377" s="146"/>
      <c r="C377" s="127"/>
      <c r="D377" s="145"/>
      <c r="E377" s="145"/>
      <c r="F377" s="136"/>
      <c r="G377" s="136"/>
      <c r="H377" s="177"/>
      <c r="I377" s="177"/>
      <c r="J377" s="177"/>
      <c r="K377" s="97">
        <f t="shared" si="71"/>
        <v>6150090</v>
      </c>
      <c r="L377" s="110">
        <v>0</v>
      </c>
      <c r="M377" s="110">
        <v>0</v>
      </c>
      <c r="N377" s="110">
        <v>0</v>
      </c>
      <c r="O377" s="84">
        <v>6150090</v>
      </c>
      <c r="P377" s="105">
        <f>K377/H376</f>
        <v>1766.2521539345205</v>
      </c>
      <c r="Q377" s="97">
        <v>9673</v>
      </c>
      <c r="R377" s="30" t="s">
        <v>74</v>
      </c>
      <c r="S377" s="62"/>
      <c r="T377" s="62"/>
    </row>
    <row r="378" spans="1:21" s="44" customFormat="1" ht="23.1" customHeight="1">
      <c r="A378" s="143" t="s">
        <v>1136</v>
      </c>
      <c r="B378" s="144" t="s">
        <v>306</v>
      </c>
      <c r="C378" s="127">
        <v>1959</v>
      </c>
      <c r="D378" s="127" t="s">
        <v>27</v>
      </c>
      <c r="E378" s="145" t="s">
        <v>26</v>
      </c>
      <c r="F378" s="142">
        <v>2</v>
      </c>
      <c r="G378" s="142">
        <v>2</v>
      </c>
      <c r="H378" s="139">
        <v>687.1</v>
      </c>
      <c r="I378" s="139">
        <v>0</v>
      </c>
      <c r="J378" s="139">
        <v>651.29999999999995</v>
      </c>
      <c r="K378" s="97">
        <f t="shared" si="71"/>
        <v>300000</v>
      </c>
      <c r="L378" s="110">
        <v>0</v>
      </c>
      <c r="M378" s="110">
        <v>0</v>
      </c>
      <c r="N378" s="110">
        <v>0</v>
      </c>
      <c r="O378" s="84">
        <v>300000</v>
      </c>
      <c r="P378" s="105">
        <f t="shared" si="72"/>
        <v>436.6176684616504</v>
      </c>
      <c r="Q378" s="97">
        <v>9673</v>
      </c>
      <c r="R378" s="27" t="s">
        <v>72</v>
      </c>
      <c r="S378" s="52"/>
      <c r="T378" s="52"/>
      <c r="U378" s="52"/>
    </row>
    <row r="379" spans="1:21" s="44" customFormat="1" ht="23.1" customHeight="1">
      <c r="A379" s="143"/>
      <c r="B379" s="144"/>
      <c r="C379" s="127"/>
      <c r="D379" s="127"/>
      <c r="E379" s="145"/>
      <c r="F379" s="142"/>
      <c r="G379" s="142"/>
      <c r="H379" s="139"/>
      <c r="I379" s="139"/>
      <c r="J379" s="139"/>
      <c r="K379" s="97">
        <f>SUM(L379:O379)</f>
        <v>6838610</v>
      </c>
      <c r="L379" s="110">
        <v>0</v>
      </c>
      <c r="M379" s="110">
        <v>0</v>
      </c>
      <c r="N379" s="110">
        <v>0</v>
      </c>
      <c r="O379" s="84">
        <v>6838610</v>
      </c>
      <c r="P379" s="105">
        <f>K379/H378</f>
        <v>9952.8598457284243</v>
      </c>
      <c r="Q379" s="97">
        <v>9673</v>
      </c>
      <c r="R379" s="27" t="s">
        <v>73</v>
      </c>
      <c r="S379" s="52"/>
      <c r="T379" s="52"/>
      <c r="U379" s="52"/>
    </row>
    <row r="380" spans="1:21" s="47" customFormat="1" ht="23.1" customHeight="1">
      <c r="A380" s="143" t="s">
        <v>1137</v>
      </c>
      <c r="B380" s="144" t="s">
        <v>304</v>
      </c>
      <c r="C380" s="145">
        <v>1959</v>
      </c>
      <c r="D380" s="127" t="s">
        <v>27</v>
      </c>
      <c r="E380" s="145" t="s">
        <v>26</v>
      </c>
      <c r="F380" s="136">
        <v>2</v>
      </c>
      <c r="G380" s="136">
        <v>2</v>
      </c>
      <c r="H380" s="137">
        <v>641.5</v>
      </c>
      <c r="I380" s="137">
        <v>158.69999999999999</v>
      </c>
      <c r="J380" s="137">
        <v>453.5</v>
      </c>
      <c r="K380" s="97">
        <f>SUM(L380:O380)</f>
        <v>300000</v>
      </c>
      <c r="L380" s="86">
        <v>0</v>
      </c>
      <c r="M380" s="86">
        <v>0</v>
      </c>
      <c r="N380" s="86">
        <v>0</v>
      </c>
      <c r="O380" s="86">
        <v>300000</v>
      </c>
      <c r="P380" s="105">
        <f>K380/H380</f>
        <v>467.65393608729539</v>
      </c>
      <c r="Q380" s="97">
        <v>9673</v>
      </c>
      <c r="R380" s="30" t="s">
        <v>72</v>
      </c>
      <c r="S380" s="46"/>
      <c r="T380" s="46"/>
      <c r="U380" s="46"/>
    </row>
    <row r="381" spans="1:21" s="47" customFormat="1" ht="23.1" customHeight="1">
      <c r="A381" s="143"/>
      <c r="B381" s="144"/>
      <c r="C381" s="145"/>
      <c r="D381" s="127"/>
      <c r="E381" s="145"/>
      <c r="F381" s="136"/>
      <c r="G381" s="136"/>
      <c r="H381" s="137"/>
      <c r="I381" s="137"/>
      <c r="J381" s="137"/>
      <c r="K381" s="97">
        <f>SUM(L381:O381)</f>
        <v>5735095</v>
      </c>
      <c r="L381" s="86">
        <v>0</v>
      </c>
      <c r="M381" s="86">
        <v>0</v>
      </c>
      <c r="N381" s="86">
        <v>0</v>
      </c>
      <c r="O381" s="86">
        <v>5735095</v>
      </c>
      <c r="P381" s="105">
        <f>K381/H380</f>
        <v>8940.1325019485575</v>
      </c>
      <c r="Q381" s="97">
        <v>9673</v>
      </c>
      <c r="R381" s="30" t="s">
        <v>73</v>
      </c>
      <c r="S381" s="46"/>
      <c r="T381" s="46"/>
      <c r="U381" s="46"/>
    </row>
    <row r="382" spans="1:21" s="44" customFormat="1" ht="23.1" customHeight="1">
      <c r="A382" s="91" t="s">
        <v>1138</v>
      </c>
      <c r="B382" s="92" t="s">
        <v>307</v>
      </c>
      <c r="C382" s="94">
        <v>1960</v>
      </c>
      <c r="D382" s="94" t="s">
        <v>27</v>
      </c>
      <c r="E382" s="87" t="s">
        <v>26</v>
      </c>
      <c r="F382" s="90">
        <v>3</v>
      </c>
      <c r="G382" s="90">
        <v>3</v>
      </c>
      <c r="H382" s="84">
        <v>1586.89</v>
      </c>
      <c r="I382" s="84">
        <v>0</v>
      </c>
      <c r="J382" s="84">
        <v>1479.11</v>
      </c>
      <c r="K382" s="97">
        <f t="shared" si="71"/>
        <v>9294346.5</v>
      </c>
      <c r="L382" s="110">
        <v>0</v>
      </c>
      <c r="M382" s="110">
        <v>0</v>
      </c>
      <c r="N382" s="110">
        <v>0</v>
      </c>
      <c r="O382" s="84">
        <v>9294346.5</v>
      </c>
      <c r="P382" s="105">
        <f t="shared" si="72"/>
        <v>5856.9570039511245</v>
      </c>
      <c r="Q382" s="97">
        <v>9673</v>
      </c>
      <c r="R382" s="27" t="s">
        <v>72</v>
      </c>
      <c r="S382" s="52"/>
      <c r="T382" s="52"/>
      <c r="U382" s="52"/>
    </row>
    <row r="383" spans="1:21" s="44" customFormat="1" ht="23.1" customHeight="1">
      <c r="A383" s="91" t="s">
        <v>1139</v>
      </c>
      <c r="B383" s="92" t="s">
        <v>309</v>
      </c>
      <c r="C383" s="94">
        <v>1960</v>
      </c>
      <c r="D383" s="94" t="s">
        <v>27</v>
      </c>
      <c r="E383" s="87" t="s">
        <v>26</v>
      </c>
      <c r="F383" s="90">
        <v>3</v>
      </c>
      <c r="G383" s="90">
        <v>3</v>
      </c>
      <c r="H383" s="84">
        <v>1596.8</v>
      </c>
      <c r="I383" s="84">
        <v>0</v>
      </c>
      <c r="J383" s="84">
        <v>1490.3</v>
      </c>
      <c r="K383" s="97">
        <f t="shared" si="71"/>
        <v>6458780</v>
      </c>
      <c r="L383" s="110">
        <v>0</v>
      </c>
      <c r="M383" s="110">
        <v>0</v>
      </c>
      <c r="N383" s="110">
        <v>0</v>
      </c>
      <c r="O383" s="84">
        <v>6458780</v>
      </c>
      <c r="P383" s="105">
        <f t="shared" si="72"/>
        <v>4044.8271543086175</v>
      </c>
      <c r="Q383" s="97">
        <v>9673</v>
      </c>
      <c r="R383" s="91" t="s">
        <v>73</v>
      </c>
      <c r="S383" s="55"/>
      <c r="T383" s="55"/>
      <c r="U383" s="52"/>
    </row>
    <row r="384" spans="1:21" s="44" customFormat="1" ht="23.1" customHeight="1">
      <c r="A384" s="91" t="s">
        <v>1140</v>
      </c>
      <c r="B384" s="92" t="s">
        <v>310</v>
      </c>
      <c r="C384" s="94">
        <v>1960</v>
      </c>
      <c r="D384" s="94" t="s">
        <v>27</v>
      </c>
      <c r="E384" s="87" t="s">
        <v>26</v>
      </c>
      <c r="F384" s="90">
        <v>2</v>
      </c>
      <c r="G384" s="90">
        <v>2</v>
      </c>
      <c r="H384" s="84">
        <v>667</v>
      </c>
      <c r="I384" s="84">
        <v>0</v>
      </c>
      <c r="J384" s="84">
        <v>620</v>
      </c>
      <c r="K384" s="97">
        <f t="shared" si="71"/>
        <v>4760861.8</v>
      </c>
      <c r="L384" s="110">
        <v>0</v>
      </c>
      <c r="M384" s="110">
        <v>0</v>
      </c>
      <c r="N384" s="110">
        <v>0</v>
      </c>
      <c r="O384" s="84">
        <v>4760861.8</v>
      </c>
      <c r="P384" s="105">
        <f t="shared" si="72"/>
        <v>7137.7238380809595</v>
      </c>
      <c r="Q384" s="97">
        <v>9673</v>
      </c>
      <c r="R384" s="91" t="s">
        <v>73</v>
      </c>
      <c r="S384" s="52"/>
      <c r="T384" s="52"/>
      <c r="U384" s="52"/>
    </row>
    <row r="385" spans="1:21" s="44" customFormat="1" ht="23.1" customHeight="1">
      <c r="A385" s="91" t="s">
        <v>1141</v>
      </c>
      <c r="B385" s="92" t="s">
        <v>311</v>
      </c>
      <c r="C385" s="94">
        <v>1960</v>
      </c>
      <c r="D385" s="94" t="s">
        <v>27</v>
      </c>
      <c r="E385" s="87" t="s">
        <v>26</v>
      </c>
      <c r="F385" s="90">
        <v>3</v>
      </c>
      <c r="G385" s="90">
        <v>3</v>
      </c>
      <c r="H385" s="84">
        <v>1602.1</v>
      </c>
      <c r="I385" s="84">
        <v>50</v>
      </c>
      <c r="J385" s="84">
        <v>1451.5</v>
      </c>
      <c r="K385" s="97">
        <f t="shared" si="71"/>
        <v>11051361.25</v>
      </c>
      <c r="L385" s="110">
        <v>0</v>
      </c>
      <c r="M385" s="110">
        <v>0</v>
      </c>
      <c r="N385" s="110">
        <v>0</v>
      </c>
      <c r="O385" s="84">
        <v>11051361.25</v>
      </c>
      <c r="P385" s="105">
        <f t="shared" si="72"/>
        <v>6898.0470944385497</v>
      </c>
      <c r="Q385" s="97">
        <v>9673</v>
      </c>
      <c r="R385" s="91" t="s">
        <v>73</v>
      </c>
      <c r="S385" s="52"/>
      <c r="T385" s="52"/>
      <c r="U385" s="52"/>
    </row>
    <row r="386" spans="1:21" s="46" customFormat="1" ht="23.1" customHeight="1">
      <c r="A386" s="91" t="s">
        <v>1142</v>
      </c>
      <c r="B386" s="92" t="s">
        <v>312</v>
      </c>
      <c r="C386" s="94">
        <v>1959</v>
      </c>
      <c r="D386" s="94" t="s">
        <v>27</v>
      </c>
      <c r="E386" s="94" t="s">
        <v>126</v>
      </c>
      <c r="F386" s="94">
        <v>2</v>
      </c>
      <c r="G386" s="94">
        <v>2</v>
      </c>
      <c r="H386" s="84">
        <v>681.02</v>
      </c>
      <c r="I386" s="84">
        <v>0</v>
      </c>
      <c r="J386" s="84">
        <v>633.02</v>
      </c>
      <c r="K386" s="97">
        <f t="shared" si="71"/>
        <v>5891072.4000000004</v>
      </c>
      <c r="L386" s="69">
        <v>0</v>
      </c>
      <c r="M386" s="69">
        <v>0</v>
      </c>
      <c r="N386" s="69">
        <v>0</v>
      </c>
      <c r="O386" s="84">
        <v>5891072.4000000004</v>
      </c>
      <c r="P386" s="105">
        <f t="shared" si="72"/>
        <v>8650.3662153828082</v>
      </c>
      <c r="Q386" s="97">
        <v>9673</v>
      </c>
      <c r="R386" s="91" t="s">
        <v>73</v>
      </c>
    </row>
    <row r="387" spans="1:21" s="44" customFormat="1" ht="23.1" customHeight="1">
      <c r="A387" s="91" t="s">
        <v>1143</v>
      </c>
      <c r="B387" s="92" t="s">
        <v>313</v>
      </c>
      <c r="C387" s="94">
        <v>1960</v>
      </c>
      <c r="D387" s="94" t="s">
        <v>27</v>
      </c>
      <c r="E387" s="87" t="s">
        <v>26</v>
      </c>
      <c r="F387" s="90">
        <v>2</v>
      </c>
      <c r="G387" s="90">
        <v>2</v>
      </c>
      <c r="H387" s="110">
        <v>675.7</v>
      </c>
      <c r="I387" s="110">
        <v>0</v>
      </c>
      <c r="J387" s="110">
        <v>634.9</v>
      </c>
      <c r="K387" s="97">
        <f t="shared" si="71"/>
        <v>6117349.1500000004</v>
      </c>
      <c r="L387" s="110">
        <v>0</v>
      </c>
      <c r="M387" s="110">
        <v>0</v>
      </c>
      <c r="N387" s="110">
        <v>0</v>
      </c>
      <c r="O387" s="110">
        <v>6117349.1500000004</v>
      </c>
      <c r="P387" s="105">
        <f t="shared" si="72"/>
        <v>9053.3508213704299</v>
      </c>
      <c r="Q387" s="97">
        <v>9673</v>
      </c>
      <c r="R387" s="30" t="s">
        <v>74</v>
      </c>
      <c r="S387" s="52"/>
      <c r="T387" s="52"/>
      <c r="U387" s="52"/>
    </row>
    <row r="388" spans="1:21" s="44" customFormat="1" ht="23.1" customHeight="1">
      <c r="A388" s="91" t="s">
        <v>1144</v>
      </c>
      <c r="B388" s="92" t="s">
        <v>308</v>
      </c>
      <c r="C388" s="94">
        <v>1960</v>
      </c>
      <c r="D388" s="94" t="s">
        <v>27</v>
      </c>
      <c r="E388" s="87" t="s">
        <v>26</v>
      </c>
      <c r="F388" s="90">
        <v>2</v>
      </c>
      <c r="G388" s="90">
        <v>1</v>
      </c>
      <c r="H388" s="84">
        <v>324.77999999999997</v>
      </c>
      <c r="I388" s="84">
        <v>0</v>
      </c>
      <c r="J388" s="84">
        <v>301.68</v>
      </c>
      <c r="K388" s="97">
        <f>SUM(L388:O388)</f>
        <v>2743303.25</v>
      </c>
      <c r="L388" s="110">
        <v>0</v>
      </c>
      <c r="M388" s="110">
        <v>0</v>
      </c>
      <c r="N388" s="110">
        <v>0</v>
      </c>
      <c r="O388" s="84">
        <v>2743303.25</v>
      </c>
      <c r="P388" s="105">
        <f>K388/H388</f>
        <v>8446.6508097789283</v>
      </c>
      <c r="Q388" s="97">
        <v>9673</v>
      </c>
      <c r="R388" s="91" t="s">
        <v>73</v>
      </c>
      <c r="S388" s="52"/>
      <c r="T388" s="52"/>
      <c r="U388" s="52"/>
    </row>
    <row r="389" spans="1:21" s="44" customFormat="1" ht="23.1" customHeight="1">
      <c r="A389" s="91" t="s">
        <v>1145</v>
      </c>
      <c r="B389" s="92" t="s">
        <v>314</v>
      </c>
      <c r="C389" s="94">
        <v>1959</v>
      </c>
      <c r="D389" s="87" t="s">
        <v>27</v>
      </c>
      <c r="E389" s="94" t="s">
        <v>295</v>
      </c>
      <c r="F389" s="85">
        <v>2</v>
      </c>
      <c r="G389" s="85">
        <v>2</v>
      </c>
      <c r="H389" s="84">
        <v>500.2</v>
      </c>
      <c r="I389" s="84">
        <v>0</v>
      </c>
      <c r="J389" s="84">
        <v>448.4</v>
      </c>
      <c r="K389" s="97">
        <f t="shared" si="71"/>
        <v>2463037.5</v>
      </c>
      <c r="L389" s="110">
        <v>0</v>
      </c>
      <c r="M389" s="110">
        <v>0</v>
      </c>
      <c r="N389" s="110">
        <v>0</v>
      </c>
      <c r="O389" s="84">
        <v>2463037.5</v>
      </c>
      <c r="P389" s="105">
        <f t="shared" si="72"/>
        <v>4924.1053578568572</v>
      </c>
      <c r="Q389" s="97">
        <v>9673</v>
      </c>
      <c r="R389" s="91" t="s">
        <v>73</v>
      </c>
      <c r="S389" s="55"/>
      <c r="T389" s="55"/>
      <c r="U389" s="52"/>
    </row>
    <row r="390" spans="1:21" s="44" customFormat="1" ht="23.1" customHeight="1">
      <c r="A390" s="91" t="s">
        <v>1146</v>
      </c>
      <c r="B390" s="92" t="s">
        <v>317</v>
      </c>
      <c r="C390" s="94">
        <v>1959</v>
      </c>
      <c r="D390" s="94" t="s">
        <v>27</v>
      </c>
      <c r="E390" s="87" t="s">
        <v>26</v>
      </c>
      <c r="F390" s="90">
        <v>4</v>
      </c>
      <c r="G390" s="90">
        <v>3</v>
      </c>
      <c r="H390" s="86">
        <v>2824.8</v>
      </c>
      <c r="I390" s="86">
        <v>644.5</v>
      </c>
      <c r="J390" s="86">
        <v>1932.7</v>
      </c>
      <c r="K390" s="97">
        <f>SUM(L390:O390)</f>
        <v>18890041.25</v>
      </c>
      <c r="L390" s="86">
        <v>0</v>
      </c>
      <c r="M390" s="86">
        <v>0</v>
      </c>
      <c r="N390" s="86">
        <v>0</v>
      </c>
      <c r="O390" s="86">
        <v>18890041.25</v>
      </c>
      <c r="P390" s="105">
        <f>K390/H390</f>
        <v>6687.2136965448881</v>
      </c>
      <c r="Q390" s="97">
        <v>9673</v>
      </c>
      <c r="R390" s="91" t="s">
        <v>73</v>
      </c>
      <c r="S390" s="52"/>
      <c r="T390" s="52"/>
      <c r="U390" s="52"/>
    </row>
    <row r="391" spans="1:21" s="44" customFormat="1" ht="23.1" customHeight="1">
      <c r="A391" s="91" t="s">
        <v>1147</v>
      </c>
      <c r="B391" s="92" t="s">
        <v>315</v>
      </c>
      <c r="C391" s="94">
        <v>1959</v>
      </c>
      <c r="D391" s="94" t="s">
        <v>27</v>
      </c>
      <c r="E391" s="87" t="s">
        <v>26</v>
      </c>
      <c r="F391" s="85">
        <v>4</v>
      </c>
      <c r="G391" s="85">
        <v>2</v>
      </c>
      <c r="H391" s="84">
        <v>1849.85</v>
      </c>
      <c r="I391" s="84">
        <v>298.39999999999998</v>
      </c>
      <c r="J391" s="84">
        <v>1390.05</v>
      </c>
      <c r="K391" s="97">
        <f t="shared" si="71"/>
        <v>12108709.15</v>
      </c>
      <c r="L391" s="110">
        <v>0</v>
      </c>
      <c r="M391" s="110">
        <v>0</v>
      </c>
      <c r="N391" s="110">
        <v>0</v>
      </c>
      <c r="O391" s="84">
        <v>12108709.15</v>
      </c>
      <c r="P391" s="105">
        <f t="shared" si="72"/>
        <v>6545.7789280211919</v>
      </c>
      <c r="Q391" s="97">
        <v>9673</v>
      </c>
      <c r="R391" s="91" t="s">
        <v>73</v>
      </c>
      <c r="S391" s="55"/>
      <c r="T391" s="55"/>
      <c r="U391" s="52"/>
    </row>
    <row r="392" spans="1:21" s="44" customFormat="1" ht="23.1" customHeight="1">
      <c r="A392" s="143" t="s">
        <v>1690</v>
      </c>
      <c r="B392" s="144" t="s">
        <v>316</v>
      </c>
      <c r="C392" s="127">
        <v>1954</v>
      </c>
      <c r="D392" s="127" t="s">
        <v>27</v>
      </c>
      <c r="E392" s="145" t="s">
        <v>26</v>
      </c>
      <c r="F392" s="127">
        <v>2</v>
      </c>
      <c r="G392" s="127">
        <v>2</v>
      </c>
      <c r="H392" s="139">
        <v>819.1</v>
      </c>
      <c r="I392" s="139">
        <v>211.9</v>
      </c>
      <c r="J392" s="139">
        <v>522.9</v>
      </c>
      <c r="K392" s="97">
        <f t="shared" si="71"/>
        <v>300000</v>
      </c>
      <c r="L392" s="69">
        <v>0</v>
      </c>
      <c r="M392" s="69">
        <v>0</v>
      </c>
      <c r="N392" s="69">
        <v>0</v>
      </c>
      <c r="O392" s="84">
        <v>300000</v>
      </c>
      <c r="P392" s="105">
        <f t="shared" si="72"/>
        <v>366.25564644121596</v>
      </c>
      <c r="Q392" s="97">
        <v>9673</v>
      </c>
      <c r="R392" s="91" t="s">
        <v>72</v>
      </c>
      <c r="S392" s="52"/>
      <c r="T392" s="52"/>
      <c r="U392" s="52"/>
    </row>
    <row r="393" spans="1:21" s="44" customFormat="1" ht="23.1" customHeight="1">
      <c r="A393" s="143"/>
      <c r="B393" s="144"/>
      <c r="C393" s="127"/>
      <c r="D393" s="127"/>
      <c r="E393" s="145"/>
      <c r="F393" s="127"/>
      <c r="G393" s="127"/>
      <c r="H393" s="139"/>
      <c r="I393" s="139"/>
      <c r="J393" s="139"/>
      <c r="K393" s="97">
        <f>SUM(L393:O393)</f>
        <v>3539700</v>
      </c>
      <c r="L393" s="69">
        <v>0</v>
      </c>
      <c r="M393" s="69">
        <v>0</v>
      </c>
      <c r="N393" s="69">
        <v>0</v>
      </c>
      <c r="O393" s="84">
        <v>3539700</v>
      </c>
      <c r="P393" s="105">
        <f>K393/H392</f>
        <v>4321.4503723599073</v>
      </c>
      <c r="Q393" s="97">
        <v>9673</v>
      </c>
      <c r="R393" s="91" t="s">
        <v>73</v>
      </c>
      <c r="S393" s="52"/>
      <c r="T393" s="52"/>
      <c r="U393" s="52"/>
    </row>
    <row r="394" spans="1:21" s="44" customFormat="1" ht="23.1" customHeight="1">
      <c r="A394" s="91" t="s">
        <v>1149</v>
      </c>
      <c r="B394" s="92" t="s">
        <v>318</v>
      </c>
      <c r="C394" s="94">
        <v>1957</v>
      </c>
      <c r="D394" s="94" t="s">
        <v>27</v>
      </c>
      <c r="E394" s="87" t="s">
        <v>26</v>
      </c>
      <c r="F394" s="85">
        <v>2</v>
      </c>
      <c r="G394" s="85">
        <v>2</v>
      </c>
      <c r="H394" s="84">
        <v>666.5</v>
      </c>
      <c r="I394" s="84">
        <v>0</v>
      </c>
      <c r="J394" s="84">
        <v>611.20000000000005</v>
      </c>
      <c r="K394" s="97">
        <f t="shared" si="71"/>
        <v>3204040</v>
      </c>
      <c r="L394" s="110">
        <v>0</v>
      </c>
      <c r="M394" s="110">
        <v>0</v>
      </c>
      <c r="N394" s="110">
        <v>0</v>
      </c>
      <c r="O394" s="84">
        <v>3204040</v>
      </c>
      <c r="P394" s="105">
        <f t="shared" si="72"/>
        <v>4807.2618154538632</v>
      </c>
      <c r="Q394" s="97">
        <v>9673</v>
      </c>
      <c r="R394" s="30" t="s">
        <v>74</v>
      </c>
      <c r="S394" s="55"/>
      <c r="T394" s="55"/>
      <c r="U394" s="52"/>
    </row>
    <row r="395" spans="1:21" s="44" customFormat="1" ht="23.1" customHeight="1">
      <c r="A395" s="149" t="s">
        <v>1150</v>
      </c>
      <c r="B395" s="144" t="s">
        <v>319</v>
      </c>
      <c r="C395" s="192">
        <v>1960</v>
      </c>
      <c r="D395" s="127" t="s">
        <v>27</v>
      </c>
      <c r="E395" s="145" t="s">
        <v>26</v>
      </c>
      <c r="F395" s="189">
        <v>3</v>
      </c>
      <c r="G395" s="189">
        <v>3</v>
      </c>
      <c r="H395" s="153">
        <v>1586.6</v>
      </c>
      <c r="I395" s="153">
        <v>44.1</v>
      </c>
      <c r="J395" s="153">
        <v>1444.7</v>
      </c>
      <c r="K395" s="97">
        <f t="shared" si="71"/>
        <v>300000</v>
      </c>
      <c r="L395" s="69">
        <v>0</v>
      </c>
      <c r="M395" s="70">
        <v>0</v>
      </c>
      <c r="N395" s="70">
        <v>0</v>
      </c>
      <c r="O395" s="110">
        <v>300000</v>
      </c>
      <c r="P395" s="105">
        <f t="shared" si="72"/>
        <v>189.08357494012355</v>
      </c>
      <c r="Q395" s="97">
        <v>9673</v>
      </c>
      <c r="R395" s="91" t="s">
        <v>72</v>
      </c>
      <c r="S395" s="55"/>
      <c r="T395" s="52"/>
      <c r="U395" s="52"/>
    </row>
    <row r="396" spans="1:21" s="44" customFormat="1" ht="23.1" customHeight="1">
      <c r="A396" s="150"/>
      <c r="B396" s="144"/>
      <c r="C396" s="192"/>
      <c r="D396" s="127"/>
      <c r="E396" s="145"/>
      <c r="F396" s="189"/>
      <c r="G396" s="189"/>
      <c r="H396" s="153"/>
      <c r="I396" s="153"/>
      <c r="J396" s="153"/>
      <c r="K396" s="97">
        <f>SUM(L396:O396)</f>
        <v>9043579.5</v>
      </c>
      <c r="L396" s="69">
        <v>0</v>
      </c>
      <c r="M396" s="70">
        <v>0</v>
      </c>
      <c r="N396" s="70">
        <v>0</v>
      </c>
      <c r="O396" s="110">
        <v>9043579.5</v>
      </c>
      <c r="P396" s="105">
        <f>K396/H395</f>
        <v>5699.9744737173833</v>
      </c>
      <c r="Q396" s="97">
        <v>9673</v>
      </c>
      <c r="R396" s="91" t="s">
        <v>73</v>
      </c>
      <c r="S396" s="55"/>
      <c r="T396" s="52"/>
      <c r="U396" s="52"/>
    </row>
    <row r="397" spans="1:21" s="44" customFormat="1" ht="21.95" customHeight="1">
      <c r="A397" s="91" t="s">
        <v>1151</v>
      </c>
      <c r="B397" s="92" t="s">
        <v>1699</v>
      </c>
      <c r="C397" s="112">
        <v>1961</v>
      </c>
      <c r="D397" s="94" t="s">
        <v>27</v>
      </c>
      <c r="E397" s="87" t="s">
        <v>26</v>
      </c>
      <c r="F397" s="111">
        <v>3</v>
      </c>
      <c r="G397" s="111">
        <v>3</v>
      </c>
      <c r="H397" s="83">
        <v>1656.4</v>
      </c>
      <c r="I397" s="83">
        <v>49.4</v>
      </c>
      <c r="J397" s="83">
        <v>1521.6</v>
      </c>
      <c r="K397" s="97">
        <f>SUM(L397:O397)</f>
        <v>2537984</v>
      </c>
      <c r="L397" s="69">
        <v>0</v>
      </c>
      <c r="M397" s="70">
        <v>0</v>
      </c>
      <c r="N397" s="70">
        <v>0</v>
      </c>
      <c r="O397" s="110">
        <v>2537984</v>
      </c>
      <c r="P397" s="105">
        <f t="shared" si="72"/>
        <v>1532.2289302100942</v>
      </c>
      <c r="Q397" s="97">
        <v>9673</v>
      </c>
      <c r="R397" s="91" t="s">
        <v>73</v>
      </c>
      <c r="S397" s="55"/>
      <c r="T397" s="52"/>
      <c r="U397" s="52"/>
    </row>
    <row r="398" spans="1:21" s="44" customFormat="1" ht="21.95" customHeight="1">
      <c r="A398" s="91" t="s">
        <v>1152</v>
      </c>
      <c r="B398" s="92" t="s">
        <v>320</v>
      </c>
      <c r="C398" s="94">
        <v>1960</v>
      </c>
      <c r="D398" s="94" t="s">
        <v>27</v>
      </c>
      <c r="E398" s="87" t="s">
        <v>26</v>
      </c>
      <c r="F398" s="85">
        <v>3</v>
      </c>
      <c r="G398" s="85">
        <v>3</v>
      </c>
      <c r="H398" s="84">
        <v>1591.6</v>
      </c>
      <c r="I398" s="84">
        <v>0</v>
      </c>
      <c r="J398" s="84">
        <v>1484.5</v>
      </c>
      <c r="K398" s="97">
        <f t="shared" si="71"/>
        <v>8700034</v>
      </c>
      <c r="L398" s="69">
        <v>0</v>
      </c>
      <c r="M398" s="70">
        <v>0</v>
      </c>
      <c r="N398" s="70">
        <v>0</v>
      </c>
      <c r="O398" s="110">
        <v>8700034</v>
      </c>
      <c r="P398" s="105">
        <f t="shared" si="72"/>
        <v>5466.2188992209103</v>
      </c>
      <c r="Q398" s="97">
        <v>9673</v>
      </c>
      <c r="R398" s="30" t="s">
        <v>74</v>
      </c>
      <c r="S398" s="52"/>
      <c r="T398" s="55"/>
      <c r="U398" s="52"/>
    </row>
    <row r="399" spans="1:21" s="44" customFormat="1" ht="21.95" customHeight="1">
      <c r="A399" s="91" t="s">
        <v>1153</v>
      </c>
      <c r="B399" s="92" t="s">
        <v>1700</v>
      </c>
      <c r="C399" s="94">
        <v>1961</v>
      </c>
      <c r="D399" s="94" t="s">
        <v>27</v>
      </c>
      <c r="E399" s="87" t="s">
        <v>26</v>
      </c>
      <c r="F399" s="85">
        <v>3</v>
      </c>
      <c r="G399" s="85">
        <v>3</v>
      </c>
      <c r="H399" s="84">
        <v>1671.8</v>
      </c>
      <c r="I399" s="84">
        <v>0</v>
      </c>
      <c r="J399" s="84">
        <v>1535</v>
      </c>
      <c r="K399" s="97">
        <f t="shared" si="71"/>
        <v>2635004</v>
      </c>
      <c r="L399" s="69">
        <v>0</v>
      </c>
      <c r="M399" s="70">
        <v>0</v>
      </c>
      <c r="N399" s="70">
        <v>0</v>
      </c>
      <c r="O399" s="110">
        <v>2635004</v>
      </c>
      <c r="P399" s="105">
        <f>K399/H399</f>
        <v>1576.1478645771026</v>
      </c>
      <c r="Q399" s="97">
        <v>9674</v>
      </c>
      <c r="R399" s="91" t="s">
        <v>73</v>
      </c>
      <c r="S399" s="52"/>
      <c r="T399" s="55"/>
      <c r="U399" s="52"/>
    </row>
    <row r="400" spans="1:21" s="44" customFormat="1" ht="21.95" customHeight="1">
      <c r="A400" s="91" t="s">
        <v>1154</v>
      </c>
      <c r="B400" s="92" t="s">
        <v>321</v>
      </c>
      <c r="C400" s="94">
        <v>1960</v>
      </c>
      <c r="D400" s="94" t="s">
        <v>27</v>
      </c>
      <c r="E400" s="87" t="s">
        <v>26</v>
      </c>
      <c r="F400" s="85">
        <v>3</v>
      </c>
      <c r="G400" s="85">
        <v>3</v>
      </c>
      <c r="H400" s="84">
        <v>1607.8</v>
      </c>
      <c r="I400" s="84">
        <v>0</v>
      </c>
      <c r="J400" s="84">
        <v>1499.8</v>
      </c>
      <c r="K400" s="97">
        <f t="shared" si="71"/>
        <v>8913833.5</v>
      </c>
      <c r="L400" s="110">
        <v>0</v>
      </c>
      <c r="M400" s="110">
        <v>0</v>
      </c>
      <c r="N400" s="110">
        <v>0</v>
      </c>
      <c r="O400" s="84">
        <v>8913833.5</v>
      </c>
      <c r="P400" s="105">
        <f t="shared" si="72"/>
        <v>5544.1183604925991</v>
      </c>
      <c r="Q400" s="97">
        <v>9673</v>
      </c>
      <c r="R400" s="30" t="s">
        <v>74</v>
      </c>
      <c r="S400" s="52"/>
      <c r="T400" s="52"/>
      <c r="U400" s="52"/>
    </row>
    <row r="401" spans="1:21" s="44" customFormat="1" ht="21.95" customHeight="1">
      <c r="A401" s="91" t="s">
        <v>1155</v>
      </c>
      <c r="B401" s="92" t="s">
        <v>322</v>
      </c>
      <c r="C401" s="94">
        <v>1960</v>
      </c>
      <c r="D401" s="94" t="s">
        <v>27</v>
      </c>
      <c r="E401" s="87" t="s">
        <v>26</v>
      </c>
      <c r="F401" s="94">
        <v>2</v>
      </c>
      <c r="G401" s="94">
        <v>2</v>
      </c>
      <c r="H401" s="84">
        <v>676.6</v>
      </c>
      <c r="I401" s="84">
        <v>0</v>
      </c>
      <c r="J401" s="84">
        <v>626</v>
      </c>
      <c r="K401" s="97">
        <f t="shared" si="71"/>
        <v>5851731.0999999996</v>
      </c>
      <c r="L401" s="69">
        <v>0</v>
      </c>
      <c r="M401" s="69">
        <v>0</v>
      </c>
      <c r="N401" s="69">
        <v>0</v>
      </c>
      <c r="O401" s="84">
        <v>5851731.0999999996</v>
      </c>
      <c r="P401" s="105">
        <f t="shared" si="72"/>
        <v>8648.730564587644</v>
      </c>
      <c r="Q401" s="97">
        <v>9673</v>
      </c>
      <c r="R401" s="30" t="s">
        <v>74</v>
      </c>
      <c r="S401" s="52"/>
      <c r="T401" s="52"/>
      <c r="U401" s="52"/>
    </row>
    <row r="402" spans="1:21" s="44" customFormat="1" ht="21.95" customHeight="1">
      <c r="A402" s="91" t="s">
        <v>1156</v>
      </c>
      <c r="B402" s="92" t="s">
        <v>323</v>
      </c>
      <c r="C402" s="91">
        <v>1960</v>
      </c>
      <c r="D402" s="94" t="s">
        <v>27</v>
      </c>
      <c r="E402" s="87" t="s">
        <v>26</v>
      </c>
      <c r="F402" s="90">
        <v>2</v>
      </c>
      <c r="G402" s="90">
        <v>2</v>
      </c>
      <c r="H402" s="84">
        <v>668.6</v>
      </c>
      <c r="I402" s="84">
        <v>266.5</v>
      </c>
      <c r="J402" s="84">
        <v>354.8</v>
      </c>
      <c r="K402" s="97">
        <f t="shared" si="71"/>
        <v>5840370.0999999996</v>
      </c>
      <c r="L402" s="84">
        <v>0</v>
      </c>
      <c r="M402" s="84">
        <v>0</v>
      </c>
      <c r="N402" s="84">
        <v>0</v>
      </c>
      <c r="O402" s="84">
        <v>5840370.0999999996</v>
      </c>
      <c r="P402" s="105">
        <f t="shared" si="72"/>
        <v>8735.2230032904572</v>
      </c>
      <c r="Q402" s="97">
        <v>9673</v>
      </c>
      <c r="R402" s="30" t="s">
        <v>74</v>
      </c>
      <c r="S402" s="52"/>
      <c r="T402" s="52"/>
      <c r="U402" s="52"/>
    </row>
    <row r="403" spans="1:21" s="46" customFormat="1" ht="21.95" customHeight="1">
      <c r="A403" s="91" t="s">
        <v>1157</v>
      </c>
      <c r="B403" s="92" t="s">
        <v>324</v>
      </c>
      <c r="C403" s="94">
        <v>1957</v>
      </c>
      <c r="D403" s="87" t="s">
        <v>27</v>
      </c>
      <c r="E403" s="87" t="s">
        <v>26</v>
      </c>
      <c r="F403" s="85">
        <v>2</v>
      </c>
      <c r="G403" s="85">
        <v>1</v>
      </c>
      <c r="H403" s="105">
        <v>326.5</v>
      </c>
      <c r="I403" s="105">
        <v>300.60000000000002</v>
      </c>
      <c r="J403" s="105">
        <f>I403-0</f>
        <v>300.60000000000002</v>
      </c>
      <c r="K403" s="97">
        <f t="shared" si="71"/>
        <v>1769828.75</v>
      </c>
      <c r="L403" s="84">
        <v>0</v>
      </c>
      <c r="M403" s="84">
        <v>0</v>
      </c>
      <c r="N403" s="84">
        <v>0</v>
      </c>
      <c r="O403" s="84">
        <v>1769828.75</v>
      </c>
      <c r="P403" s="105">
        <f t="shared" si="72"/>
        <v>5420.6087289433381</v>
      </c>
      <c r="Q403" s="97">
        <v>9673</v>
      </c>
      <c r="R403" s="30" t="s">
        <v>74</v>
      </c>
      <c r="S403" s="62"/>
      <c r="T403" s="62"/>
    </row>
    <row r="404" spans="1:21" ht="24.95" customHeight="1">
      <c r="A404" s="138" t="s">
        <v>1973</v>
      </c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</row>
    <row r="405" spans="1:21" ht="36.950000000000003" customHeight="1">
      <c r="A405" s="126" t="s">
        <v>1710</v>
      </c>
      <c r="B405" s="126"/>
      <c r="C405" s="88" t="s">
        <v>28</v>
      </c>
      <c r="D405" s="88" t="s">
        <v>28</v>
      </c>
      <c r="E405" s="88" t="s">
        <v>28</v>
      </c>
      <c r="F405" s="36" t="s">
        <v>28</v>
      </c>
      <c r="G405" s="36" t="s">
        <v>28</v>
      </c>
      <c r="H405" s="37">
        <f t="shared" ref="H405:N405" si="74">SUM(H406:H407)</f>
        <v>781.7</v>
      </c>
      <c r="I405" s="37">
        <f t="shared" si="74"/>
        <v>0</v>
      </c>
      <c r="J405" s="37">
        <f t="shared" si="74"/>
        <v>476.9</v>
      </c>
      <c r="K405" s="37">
        <f t="shared" si="74"/>
        <v>3606975</v>
      </c>
      <c r="L405" s="37">
        <f t="shared" si="74"/>
        <v>0</v>
      </c>
      <c r="M405" s="37">
        <f t="shared" si="74"/>
        <v>0</v>
      </c>
      <c r="N405" s="37">
        <f t="shared" si="74"/>
        <v>0</v>
      </c>
      <c r="O405" s="37">
        <f>SUM(O406:O407)</f>
        <v>3606975</v>
      </c>
      <c r="P405" s="38">
        <f>K405/H405</f>
        <v>4614.2701803761029</v>
      </c>
      <c r="Q405" s="39" t="s">
        <v>28</v>
      </c>
      <c r="R405" s="40" t="s">
        <v>28</v>
      </c>
    </row>
    <row r="406" spans="1:21" s="46" customFormat="1" ht="21" customHeight="1">
      <c r="A406" s="127" t="s">
        <v>1723</v>
      </c>
      <c r="B406" s="144" t="s">
        <v>1711</v>
      </c>
      <c r="C406" s="143" t="s">
        <v>1712</v>
      </c>
      <c r="D406" s="145" t="s">
        <v>27</v>
      </c>
      <c r="E406" s="127" t="s">
        <v>26</v>
      </c>
      <c r="F406" s="136">
        <v>2</v>
      </c>
      <c r="G406" s="136">
        <v>2</v>
      </c>
      <c r="H406" s="139">
        <v>781.7</v>
      </c>
      <c r="I406" s="139">
        <v>0</v>
      </c>
      <c r="J406" s="139">
        <v>476.9</v>
      </c>
      <c r="K406" s="97">
        <f>SUM(L406:O406)</f>
        <v>2161200</v>
      </c>
      <c r="L406" s="84">
        <v>0</v>
      </c>
      <c r="M406" s="84">
        <v>0</v>
      </c>
      <c r="N406" s="84">
        <v>0</v>
      </c>
      <c r="O406" s="95">
        <v>2161200</v>
      </c>
      <c r="P406" s="105">
        <f>K406/H406</f>
        <v>2764.7435077395417</v>
      </c>
      <c r="Q406" s="97">
        <v>9673</v>
      </c>
      <c r="R406" s="91" t="s">
        <v>72</v>
      </c>
      <c r="S406" s="62"/>
      <c r="T406" s="62"/>
    </row>
    <row r="407" spans="1:21" s="2" customFormat="1" ht="21" customHeight="1">
      <c r="A407" s="127"/>
      <c r="B407" s="144"/>
      <c r="C407" s="143"/>
      <c r="D407" s="145"/>
      <c r="E407" s="127"/>
      <c r="F407" s="136"/>
      <c r="G407" s="136"/>
      <c r="H407" s="139"/>
      <c r="I407" s="139"/>
      <c r="J407" s="139"/>
      <c r="K407" s="97">
        <f>SUM(L407:O407)</f>
        <v>1445775</v>
      </c>
      <c r="L407" s="84">
        <v>0</v>
      </c>
      <c r="M407" s="84">
        <v>0</v>
      </c>
      <c r="N407" s="84">
        <v>0</v>
      </c>
      <c r="O407" s="95">
        <v>1445775</v>
      </c>
      <c r="P407" s="105">
        <f>K407/H406</f>
        <v>1849.5266726365612</v>
      </c>
      <c r="Q407" s="97">
        <v>9673</v>
      </c>
      <c r="R407" s="91" t="s">
        <v>73</v>
      </c>
      <c r="S407" s="24"/>
      <c r="T407" s="24"/>
    </row>
    <row r="408" spans="1:21" ht="30" customHeight="1">
      <c r="A408" s="138" t="s">
        <v>1974</v>
      </c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</row>
    <row r="409" spans="1:21" ht="39.950000000000003" customHeight="1">
      <c r="A409" s="126" t="s">
        <v>334</v>
      </c>
      <c r="B409" s="126"/>
      <c r="C409" s="88" t="s">
        <v>28</v>
      </c>
      <c r="D409" s="88" t="s">
        <v>28</v>
      </c>
      <c r="E409" s="88" t="s">
        <v>28</v>
      </c>
      <c r="F409" s="36" t="s">
        <v>28</v>
      </c>
      <c r="G409" s="36" t="s">
        <v>28</v>
      </c>
      <c r="H409" s="37">
        <f>SUM(H410)</f>
        <v>670.53</v>
      </c>
      <c r="I409" s="37">
        <f t="shared" ref="I409:O409" si="75">SUM(I410)</f>
        <v>0</v>
      </c>
      <c r="J409" s="37">
        <f t="shared" si="75"/>
        <v>365.5</v>
      </c>
      <c r="K409" s="37">
        <f t="shared" si="75"/>
        <v>5519169</v>
      </c>
      <c r="L409" s="37">
        <f t="shared" si="75"/>
        <v>0</v>
      </c>
      <c r="M409" s="37">
        <f t="shared" si="75"/>
        <v>0</v>
      </c>
      <c r="N409" s="37">
        <f t="shared" si="75"/>
        <v>0</v>
      </c>
      <c r="O409" s="37">
        <f t="shared" si="75"/>
        <v>5519169</v>
      </c>
      <c r="P409" s="38">
        <f>K409/H409</f>
        <v>8231.0545389468043</v>
      </c>
      <c r="Q409" s="39" t="s">
        <v>28</v>
      </c>
      <c r="R409" s="40" t="s">
        <v>28</v>
      </c>
    </row>
    <row r="410" spans="1:21" s="46" customFormat="1" ht="23.1" customHeight="1">
      <c r="A410" s="94" t="s">
        <v>1158</v>
      </c>
      <c r="B410" s="92" t="s">
        <v>327</v>
      </c>
      <c r="C410" s="91" t="s">
        <v>335</v>
      </c>
      <c r="D410" s="87" t="s">
        <v>27</v>
      </c>
      <c r="E410" s="94" t="s">
        <v>26</v>
      </c>
      <c r="F410" s="85">
        <v>2</v>
      </c>
      <c r="G410" s="85">
        <v>2</v>
      </c>
      <c r="H410" s="84">
        <v>670.53</v>
      </c>
      <c r="I410" s="84">
        <v>0</v>
      </c>
      <c r="J410" s="84">
        <v>365.5</v>
      </c>
      <c r="K410" s="97">
        <f>SUM(L410:O410)</f>
        <v>5519169</v>
      </c>
      <c r="L410" s="84">
        <v>0</v>
      </c>
      <c r="M410" s="84">
        <v>0</v>
      </c>
      <c r="N410" s="84">
        <v>0</v>
      </c>
      <c r="O410" s="95">
        <v>5519169</v>
      </c>
      <c r="P410" s="105">
        <f>K410/H410</f>
        <v>8231.0545389468043</v>
      </c>
      <c r="Q410" s="97">
        <v>9673</v>
      </c>
      <c r="R410" s="91" t="s">
        <v>72</v>
      </c>
      <c r="S410" s="62"/>
      <c r="T410" s="62"/>
    </row>
    <row r="411" spans="1:21" ht="30" customHeight="1">
      <c r="A411" s="138" t="s">
        <v>1975</v>
      </c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</row>
    <row r="412" spans="1:21" ht="39.950000000000003" customHeight="1">
      <c r="A412" s="126" t="s">
        <v>337</v>
      </c>
      <c r="B412" s="126"/>
      <c r="C412" s="88" t="s">
        <v>28</v>
      </c>
      <c r="D412" s="88" t="s">
        <v>28</v>
      </c>
      <c r="E412" s="88" t="s">
        <v>28</v>
      </c>
      <c r="F412" s="36" t="s">
        <v>28</v>
      </c>
      <c r="G412" s="36" t="s">
        <v>28</v>
      </c>
      <c r="H412" s="37">
        <f>SUM(H413:H414)</f>
        <v>821.40000000000009</v>
      </c>
      <c r="I412" s="37">
        <f t="shared" ref="I412:O412" si="76">SUM(I413:I414)</f>
        <v>46.2</v>
      </c>
      <c r="J412" s="37">
        <f t="shared" si="76"/>
        <v>733</v>
      </c>
      <c r="K412" s="37">
        <f t="shared" si="76"/>
        <v>7609626</v>
      </c>
      <c r="L412" s="37">
        <f t="shared" si="76"/>
        <v>0</v>
      </c>
      <c r="M412" s="37">
        <f t="shared" si="76"/>
        <v>0</v>
      </c>
      <c r="N412" s="37">
        <f t="shared" si="76"/>
        <v>0</v>
      </c>
      <c r="O412" s="37">
        <f t="shared" si="76"/>
        <v>7609626</v>
      </c>
      <c r="P412" s="38">
        <f>K412/H412</f>
        <v>9264.2147552958359</v>
      </c>
      <c r="Q412" s="39" t="s">
        <v>28</v>
      </c>
      <c r="R412" s="40" t="s">
        <v>28</v>
      </c>
    </row>
    <row r="413" spans="1:21" s="46" customFormat="1" ht="23.1" customHeight="1">
      <c r="A413" s="94" t="s">
        <v>1159</v>
      </c>
      <c r="B413" s="92" t="s">
        <v>331</v>
      </c>
      <c r="C413" s="91" t="s">
        <v>338</v>
      </c>
      <c r="D413" s="87" t="s">
        <v>27</v>
      </c>
      <c r="E413" s="87" t="s">
        <v>26</v>
      </c>
      <c r="F413" s="90">
        <v>2</v>
      </c>
      <c r="G413" s="90">
        <v>2</v>
      </c>
      <c r="H413" s="84">
        <v>407.8</v>
      </c>
      <c r="I413" s="84">
        <v>0</v>
      </c>
      <c r="J413" s="84">
        <v>365.6</v>
      </c>
      <c r="K413" s="97">
        <f>SUM(L413:O413)</f>
        <v>4028088</v>
      </c>
      <c r="L413" s="110">
        <v>0</v>
      </c>
      <c r="M413" s="110">
        <v>0</v>
      </c>
      <c r="N413" s="110">
        <v>0</v>
      </c>
      <c r="O413" s="84">
        <v>4028088</v>
      </c>
      <c r="P413" s="105">
        <f>K413/H413</f>
        <v>9877.6066699362436</v>
      </c>
      <c r="Q413" s="97">
        <v>9673</v>
      </c>
      <c r="R413" s="91" t="s">
        <v>74</v>
      </c>
    </row>
    <row r="414" spans="1:21" s="46" customFormat="1" ht="23.1" customHeight="1">
      <c r="A414" s="94" t="s">
        <v>1160</v>
      </c>
      <c r="B414" s="92" t="s">
        <v>332</v>
      </c>
      <c r="C414" s="91" t="s">
        <v>335</v>
      </c>
      <c r="D414" s="87" t="s">
        <v>27</v>
      </c>
      <c r="E414" s="87" t="s">
        <v>26</v>
      </c>
      <c r="F414" s="94">
        <v>2</v>
      </c>
      <c r="G414" s="94">
        <v>2</v>
      </c>
      <c r="H414" s="84">
        <v>413.6</v>
      </c>
      <c r="I414" s="84">
        <v>46.2</v>
      </c>
      <c r="J414" s="84">
        <v>367.4</v>
      </c>
      <c r="K414" s="97">
        <f>SUM(L414:O414)</f>
        <v>3581538</v>
      </c>
      <c r="L414" s="69">
        <v>0</v>
      </c>
      <c r="M414" s="69">
        <v>0</v>
      </c>
      <c r="N414" s="69">
        <v>0</v>
      </c>
      <c r="O414" s="69">
        <v>3581538</v>
      </c>
      <c r="P414" s="105">
        <f>K414/H414</f>
        <v>8659.4245647969055</v>
      </c>
      <c r="Q414" s="97">
        <v>9673</v>
      </c>
      <c r="R414" s="91" t="s">
        <v>74</v>
      </c>
    </row>
    <row r="415" spans="1:21" ht="30" customHeight="1">
      <c r="A415" s="138" t="s">
        <v>1976</v>
      </c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</row>
    <row r="416" spans="1:21" ht="39.950000000000003" customHeight="1">
      <c r="A416" s="126" t="s">
        <v>336</v>
      </c>
      <c r="B416" s="126"/>
      <c r="C416" s="88" t="s">
        <v>28</v>
      </c>
      <c r="D416" s="88" t="s">
        <v>28</v>
      </c>
      <c r="E416" s="88" t="s">
        <v>28</v>
      </c>
      <c r="F416" s="36" t="s">
        <v>28</v>
      </c>
      <c r="G416" s="36" t="s">
        <v>28</v>
      </c>
      <c r="H416" s="37">
        <f>SUM(H417:H418)</f>
        <v>838.4</v>
      </c>
      <c r="I416" s="37">
        <f t="shared" ref="I416:O416" si="77">SUM(I417:I418)</f>
        <v>0</v>
      </c>
      <c r="J416" s="37">
        <f t="shared" si="77"/>
        <v>772.4</v>
      </c>
      <c r="K416" s="37">
        <f t="shared" si="77"/>
        <v>6176576</v>
      </c>
      <c r="L416" s="37">
        <f t="shared" si="77"/>
        <v>0</v>
      </c>
      <c r="M416" s="37">
        <f t="shared" si="77"/>
        <v>0</v>
      </c>
      <c r="N416" s="37">
        <f t="shared" si="77"/>
        <v>0</v>
      </c>
      <c r="O416" s="37">
        <f t="shared" si="77"/>
        <v>6176576</v>
      </c>
      <c r="P416" s="38">
        <f>K416/H416</f>
        <v>7367.099236641222</v>
      </c>
      <c r="Q416" s="39" t="s">
        <v>28</v>
      </c>
      <c r="R416" s="40" t="s">
        <v>28</v>
      </c>
    </row>
    <row r="417" spans="1:21" s="44" customFormat="1" ht="23.1" customHeight="1">
      <c r="A417" s="94" t="s">
        <v>1161</v>
      </c>
      <c r="B417" s="92" t="s">
        <v>325</v>
      </c>
      <c r="C417" s="91" t="s">
        <v>298</v>
      </c>
      <c r="D417" s="87" t="s">
        <v>27</v>
      </c>
      <c r="E417" s="87" t="s">
        <v>26</v>
      </c>
      <c r="F417" s="94">
        <v>2</v>
      </c>
      <c r="G417" s="94">
        <v>2</v>
      </c>
      <c r="H417" s="84">
        <v>419.2</v>
      </c>
      <c r="I417" s="84">
        <v>0</v>
      </c>
      <c r="J417" s="84">
        <v>386.2</v>
      </c>
      <c r="K417" s="97">
        <f>SUM(L417:O417)</f>
        <v>3088288</v>
      </c>
      <c r="L417" s="69">
        <v>0</v>
      </c>
      <c r="M417" s="69">
        <v>0</v>
      </c>
      <c r="N417" s="69">
        <v>0</v>
      </c>
      <c r="O417" s="96">
        <v>3088288</v>
      </c>
      <c r="P417" s="105">
        <f>K417/H417</f>
        <v>7367.099236641222</v>
      </c>
      <c r="Q417" s="97">
        <v>9673</v>
      </c>
      <c r="R417" s="91" t="s">
        <v>73</v>
      </c>
      <c r="S417" s="52"/>
      <c r="T417" s="52"/>
      <c r="U417" s="52"/>
    </row>
    <row r="418" spans="1:21" s="44" customFormat="1" ht="23.1" customHeight="1">
      <c r="A418" s="94" t="s">
        <v>1162</v>
      </c>
      <c r="B418" s="92" t="s">
        <v>326</v>
      </c>
      <c r="C418" s="91" t="s">
        <v>298</v>
      </c>
      <c r="D418" s="87" t="s">
        <v>27</v>
      </c>
      <c r="E418" s="87" t="s">
        <v>26</v>
      </c>
      <c r="F418" s="90">
        <v>2</v>
      </c>
      <c r="G418" s="90">
        <v>2</v>
      </c>
      <c r="H418" s="84">
        <v>419.2</v>
      </c>
      <c r="I418" s="84">
        <v>0</v>
      </c>
      <c r="J418" s="84">
        <v>386.2</v>
      </c>
      <c r="K418" s="97">
        <f>SUM(L418:O418)</f>
        <v>3088288</v>
      </c>
      <c r="L418" s="84">
        <v>0</v>
      </c>
      <c r="M418" s="84">
        <v>0</v>
      </c>
      <c r="N418" s="84">
        <v>0</v>
      </c>
      <c r="O418" s="95">
        <v>3088288</v>
      </c>
      <c r="P418" s="105">
        <f>K418/H418</f>
        <v>7367.099236641222</v>
      </c>
      <c r="Q418" s="97">
        <v>9673</v>
      </c>
      <c r="R418" s="91" t="s">
        <v>73</v>
      </c>
      <c r="S418" s="52"/>
      <c r="T418" s="52"/>
      <c r="U418" s="52"/>
    </row>
    <row r="419" spans="1:21" ht="30" customHeight="1">
      <c r="A419" s="138" t="s">
        <v>1977</v>
      </c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</row>
    <row r="420" spans="1:21" ht="39.950000000000003" customHeight="1">
      <c r="A420" s="126" t="s">
        <v>339</v>
      </c>
      <c r="B420" s="126"/>
      <c r="C420" s="88" t="s">
        <v>28</v>
      </c>
      <c r="D420" s="88" t="s">
        <v>28</v>
      </c>
      <c r="E420" s="88" t="s">
        <v>28</v>
      </c>
      <c r="F420" s="36" t="s">
        <v>28</v>
      </c>
      <c r="G420" s="36" t="s">
        <v>28</v>
      </c>
      <c r="H420" s="37">
        <f>SUM(H421)</f>
        <v>380.1</v>
      </c>
      <c r="I420" s="37">
        <f t="shared" ref="I420:O420" si="78">SUM(I421)</f>
        <v>52.1</v>
      </c>
      <c r="J420" s="37">
        <f t="shared" si="78"/>
        <v>328</v>
      </c>
      <c r="K420" s="37">
        <f t="shared" si="78"/>
        <v>2760995</v>
      </c>
      <c r="L420" s="37">
        <f t="shared" si="78"/>
        <v>0</v>
      </c>
      <c r="M420" s="37">
        <f t="shared" si="78"/>
        <v>0</v>
      </c>
      <c r="N420" s="37">
        <f t="shared" si="78"/>
        <v>0</v>
      </c>
      <c r="O420" s="37">
        <f t="shared" si="78"/>
        <v>2760995</v>
      </c>
      <c r="P420" s="38">
        <f>K420/H420</f>
        <v>7263.8647724283082</v>
      </c>
      <c r="Q420" s="39" t="s">
        <v>28</v>
      </c>
      <c r="R420" s="40" t="s">
        <v>28</v>
      </c>
    </row>
    <row r="421" spans="1:21" s="44" customFormat="1" ht="23.1" customHeight="1">
      <c r="A421" s="87" t="s">
        <v>1163</v>
      </c>
      <c r="B421" s="92" t="s">
        <v>328</v>
      </c>
      <c r="C421" s="27" t="s">
        <v>338</v>
      </c>
      <c r="D421" s="87" t="s">
        <v>27</v>
      </c>
      <c r="E421" s="87" t="s">
        <v>26</v>
      </c>
      <c r="F421" s="87">
        <v>2</v>
      </c>
      <c r="G421" s="87">
        <v>2</v>
      </c>
      <c r="H421" s="110">
        <v>380.1</v>
      </c>
      <c r="I421" s="110">
        <v>52.1</v>
      </c>
      <c r="J421" s="110">
        <v>328</v>
      </c>
      <c r="K421" s="97">
        <f>SUM(L421:O421)</f>
        <v>2760995</v>
      </c>
      <c r="L421" s="70">
        <v>0</v>
      </c>
      <c r="M421" s="70">
        <v>0</v>
      </c>
      <c r="N421" s="70">
        <v>0</v>
      </c>
      <c r="O421" s="82">
        <v>2760995</v>
      </c>
      <c r="P421" s="105">
        <f>K421/H421</f>
        <v>7263.8647724283082</v>
      </c>
      <c r="Q421" s="97">
        <v>9673</v>
      </c>
      <c r="R421" s="27" t="s">
        <v>73</v>
      </c>
      <c r="S421" s="52"/>
      <c r="T421" s="52"/>
      <c r="U421" s="52"/>
    </row>
    <row r="422" spans="1:21" ht="30" customHeight="1">
      <c r="A422" s="138" t="s">
        <v>1978</v>
      </c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</row>
    <row r="423" spans="1:21" ht="39.950000000000003" customHeight="1">
      <c r="A423" s="126" t="s">
        <v>340</v>
      </c>
      <c r="B423" s="126"/>
      <c r="C423" s="88" t="s">
        <v>28</v>
      </c>
      <c r="D423" s="88" t="s">
        <v>28</v>
      </c>
      <c r="E423" s="88" t="s">
        <v>28</v>
      </c>
      <c r="F423" s="36" t="s">
        <v>28</v>
      </c>
      <c r="G423" s="36" t="s">
        <v>28</v>
      </c>
      <c r="H423" s="37">
        <f>SUM(H424:H425)</f>
        <v>1004</v>
      </c>
      <c r="I423" s="37">
        <f t="shared" ref="I423:O423" si="79">SUM(I424:I425)</f>
        <v>0</v>
      </c>
      <c r="J423" s="37">
        <f t="shared" si="79"/>
        <v>731.2</v>
      </c>
      <c r="K423" s="37">
        <f t="shared" si="79"/>
        <v>7224956</v>
      </c>
      <c r="L423" s="37">
        <f t="shared" si="79"/>
        <v>0</v>
      </c>
      <c r="M423" s="37">
        <f t="shared" si="79"/>
        <v>0</v>
      </c>
      <c r="N423" s="37">
        <f t="shared" si="79"/>
        <v>0</v>
      </c>
      <c r="O423" s="37">
        <f t="shared" si="79"/>
        <v>7224956</v>
      </c>
      <c r="P423" s="38">
        <f>K423/H423</f>
        <v>7196.1713147410355</v>
      </c>
      <c r="Q423" s="39" t="s">
        <v>28</v>
      </c>
      <c r="R423" s="40" t="s">
        <v>28</v>
      </c>
    </row>
    <row r="424" spans="1:21" s="44" customFormat="1" ht="20.100000000000001" customHeight="1">
      <c r="A424" s="94" t="s">
        <v>1164</v>
      </c>
      <c r="B424" s="92" t="s">
        <v>329</v>
      </c>
      <c r="C424" s="91" t="s">
        <v>341</v>
      </c>
      <c r="D424" s="87" t="s">
        <v>27</v>
      </c>
      <c r="E424" s="87" t="s">
        <v>26</v>
      </c>
      <c r="F424" s="90">
        <v>2</v>
      </c>
      <c r="G424" s="90">
        <v>2</v>
      </c>
      <c r="H424" s="86">
        <v>502</v>
      </c>
      <c r="I424" s="86">
        <v>0</v>
      </c>
      <c r="J424" s="86">
        <v>365.6</v>
      </c>
      <c r="K424" s="97">
        <f>SUM(L424:O424)</f>
        <v>3612478</v>
      </c>
      <c r="L424" s="86">
        <v>0</v>
      </c>
      <c r="M424" s="86">
        <v>0</v>
      </c>
      <c r="N424" s="86">
        <v>0</v>
      </c>
      <c r="O424" s="97">
        <v>3612478</v>
      </c>
      <c r="P424" s="105">
        <f>K424/H424</f>
        <v>7196.1713147410355</v>
      </c>
      <c r="Q424" s="97">
        <v>9673</v>
      </c>
      <c r="R424" s="30" t="s">
        <v>74</v>
      </c>
      <c r="S424" s="52"/>
      <c r="T424" s="52"/>
      <c r="U424" s="52"/>
    </row>
    <row r="425" spans="1:21" s="44" customFormat="1" ht="20.100000000000001" customHeight="1">
      <c r="A425" s="94" t="s">
        <v>1165</v>
      </c>
      <c r="B425" s="92" t="s">
        <v>330</v>
      </c>
      <c r="C425" s="91" t="s">
        <v>342</v>
      </c>
      <c r="D425" s="87" t="s">
        <v>27</v>
      </c>
      <c r="E425" s="87" t="s">
        <v>26</v>
      </c>
      <c r="F425" s="90">
        <v>2</v>
      </c>
      <c r="G425" s="90">
        <v>2</v>
      </c>
      <c r="H425" s="84">
        <v>502</v>
      </c>
      <c r="I425" s="84">
        <v>0</v>
      </c>
      <c r="J425" s="84">
        <v>365.6</v>
      </c>
      <c r="K425" s="97">
        <f>SUM(L425:O425)</f>
        <v>3612478</v>
      </c>
      <c r="L425" s="110">
        <v>0</v>
      </c>
      <c r="M425" s="110">
        <v>0</v>
      </c>
      <c r="N425" s="110">
        <v>0</v>
      </c>
      <c r="O425" s="95">
        <v>3612478</v>
      </c>
      <c r="P425" s="105">
        <f>K425/H425</f>
        <v>7196.1713147410355</v>
      </c>
      <c r="Q425" s="97">
        <v>9673</v>
      </c>
      <c r="R425" s="91" t="s">
        <v>74</v>
      </c>
      <c r="S425" s="55"/>
      <c r="T425" s="55"/>
      <c r="U425" s="52"/>
    </row>
    <row r="426" spans="1:21" ht="30" customHeight="1">
      <c r="A426" s="138" t="s">
        <v>1979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</row>
    <row r="427" spans="1:21" ht="39.950000000000003" customHeight="1">
      <c r="A427" s="126" t="s">
        <v>1791</v>
      </c>
      <c r="B427" s="126"/>
      <c r="C427" s="88" t="s">
        <v>28</v>
      </c>
      <c r="D427" s="88" t="s">
        <v>28</v>
      </c>
      <c r="E427" s="88" t="s">
        <v>28</v>
      </c>
      <c r="F427" s="36" t="s">
        <v>28</v>
      </c>
      <c r="G427" s="36" t="s">
        <v>28</v>
      </c>
      <c r="H427" s="37">
        <f>SUM(H428)</f>
        <v>831.7</v>
      </c>
      <c r="I427" s="37">
        <f t="shared" ref="I427:O427" si="80">SUM(I428)</f>
        <v>59.7</v>
      </c>
      <c r="J427" s="37">
        <f t="shared" si="80"/>
        <v>772</v>
      </c>
      <c r="K427" s="37">
        <f t="shared" si="80"/>
        <v>2761325</v>
      </c>
      <c r="L427" s="37">
        <f t="shared" si="80"/>
        <v>0</v>
      </c>
      <c r="M427" s="37">
        <f t="shared" si="80"/>
        <v>0</v>
      </c>
      <c r="N427" s="37">
        <f t="shared" si="80"/>
        <v>0</v>
      </c>
      <c r="O427" s="37">
        <f t="shared" si="80"/>
        <v>2761325</v>
      </c>
      <c r="P427" s="38">
        <f>K427/H427</f>
        <v>3320.0973908861365</v>
      </c>
      <c r="Q427" s="39" t="s">
        <v>28</v>
      </c>
      <c r="R427" s="40" t="s">
        <v>28</v>
      </c>
    </row>
    <row r="428" spans="1:21" s="44" customFormat="1" ht="23.1" customHeight="1">
      <c r="A428" s="94" t="s">
        <v>1166</v>
      </c>
      <c r="B428" s="92" t="s">
        <v>1792</v>
      </c>
      <c r="C428" s="91" t="s">
        <v>1793</v>
      </c>
      <c r="D428" s="87">
        <v>2009</v>
      </c>
      <c r="E428" s="87" t="s">
        <v>26</v>
      </c>
      <c r="F428" s="90">
        <v>2</v>
      </c>
      <c r="G428" s="90">
        <v>2</v>
      </c>
      <c r="H428" s="84">
        <v>831.7</v>
      </c>
      <c r="I428" s="84">
        <v>59.7</v>
      </c>
      <c r="J428" s="84">
        <v>772</v>
      </c>
      <c r="K428" s="97">
        <f>SUM(L428:O428)</f>
        <v>2761325</v>
      </c>
      <c r="L428" s="110">
        <v>0</v>
      </c>
      <c r="M428" s="110">
        <v>0</v>
      </c>
      <c r="N428" s="110">
        <v>0</v>
      </c>
      <c r="O428" s="95">
        <v>2761325</v>
      </c>
      <c r="P428" s="105">
        <f>K428/H428</f>
        <v>3320.0973908861365</v>
      </c>
      <c r="Q428" s="97">
        <v>9673</v>
      </c>
      <c r="R428" s="91" t="s">
        <v>72</v>
      </c>
      <c r="S428" s="55"/>
      <c r="T428" s="55"/>
      <c r="U428" s="52"/>
    </row>
    <row r="429" spans="1:21" ht="30" customHeight="1">
      <c r="A429" s="138" t="s">
        <v>1980</v>
      </c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</row>
    <row r="430" spans="1:21" ht="39.950000000000003" customHeight="1">
      <c r="A430" s="126" t="s">
        <v>343</v>
      </c>
      <c r="B430" s="126"/>
      <c r="C430" s="88" t="s">
        <v>28</v>
      </c>
      <c r="D430" s="88" t="s">
        <v>28</v>
      </c>
      <c r="E430" s="88" t="s">
        <v>28</v>
      </c>
      <c r="F430" s="36" t="s">
        <v>28</v>
      </c>
      <c r="G430" s="36" t="s">
        <v>28</v>
      </c>
      <c r="H430" s="37">
        <f>SUM(H431:H974)</f>
        <v>634180.61000000057</v>
      </c>
      <c r="I430" s="37">
        <f t="shared" ref="I430:N430" si="81">SUM(I431:I974)</f>
        <v>95548.569999999963</v>
      </c>
      <c r="J430" s="37">
        <f t="shared" si="81"/>
        <v>479629.82999999996</v>
      </c>
      <c r="K430" s="37">
        <f t="shared" si="81"/>
        <v>2174896607.3299999</v>
      </c>
      <c r="L430" s="37">
        <f t="shared" si="81"/>
        <v>0</v>
      </c>
      <c r="M430" s="37">
        <f t="shared" si="81"/>
        <v>0</v>
      </c>
      <c r="N430" s="37">
        <f t="shared" si="81"/>
        <v>0</v>
      </c>
      <c r="O430" s="37">
        <f>SUM(O431:O974)</f>
        <v>2174896607.3299999</v>
      </c>
      <c r="P430" s="38">
        <f>K430/H430</f>
        <v>3429.4593259954731</v>
      </c>
      <c r="Q430" s="39" t="s">
        <v>28</v>
      </c>
      <c r="R430" s="40" t="s">
        <v>28</v>
      </c>
    </row>
    <row r="431" spans="1:21" s="44" customFormat="1" ht="23.1" customHeight="1">
      <c r="A431" s="104" t="s">
        <v>1167</v>
      </c>
      <c r="B431" s="93" t="s">
        <v>344</v>
      </c>
      <c r="C431" s="87">
        <v>1961</v>
      </c>
      <c r="D431" s="87" t="s">
        <v>27</v>
      </c>
      <c r="E431" s="87" t="s">
        <v>26</v>
      </c>
      <c r="F431" s="87">
        <v>4</v>
      </c>
      <c r="G431" s="87">
        <v>2</v>
      </c>
      <c r="H431" s="82">
        <v>1285.3</v>
      </c>
      <c r="I431" s="82">
        <v>0</v>
      </c>
      <c r="J431" s="82">
        <v>1285.3</v>
      </c>
      <c r="K431" s="97">
        <f t="shared" ref="K431:K510" si="82">SUM(L431:O431)</f>
        <v>2797000</v>
      </c>
      <c r="L431" s="82">
        <v>0</v>
      </c>
      <c r="M431" s="82">
        <v>0</v>
      </c>
      <c r="N431" s="82">
        <v>0</v>
      </c>
      <c r="O431" s="82">
        <v>2797000</v>
      </c>
      <c r="P431" s="105">
        <f t="shared" ref="P431:P509" si="83">K431/H431</f>
        <v>2176.1456469306777</v>
      </c>
      <c r="Q431" s="97">
        <v>9673</v>
      </c>
      <c r="R431" s="27" t="s">
        <v>74</v>
      </c>
      <c r="S431" s="52"/>
      <c r="T431" s="52"/>
      <c r="U431" s="52"/>
    </row>
    <row r="432" spans="1:21" s="44" customFormat="1" ht="23.1" customHeight="1">
      <c r="A432" s="104" t="s">
        <v>1168</v>
      </c>
      <c r="B432" s="93" t="s">
        <v>345</v>
      </c>
      <c r="C432" s="87">
        <v>1958</v>
      </c>
      <c r="D432" s="87" t="s">
        <v>27</v>
      </c>
      <c r="E432" s="87" t="s">
        <v>26</v>
      </c>
      <c r="F432" s="87">
        <v>3</v>
      </c>
      <c r="G432" s="87">
        <v>2</v>
      </c>
      <c r="H432" s="82">
        <v>924.4</v>
      </c>
      <c r="I432" s="82">
        <v>0</v>
      </c>
      <c r="J432" s="82">
        <v>924.4</v>
      </c>
      <c r="K432" s="97">
        <f>SUM(L432:O432)</f>
        <v>3434007.75</v>
      </c>
      <c r="L432" s="82">
        <v>0</v>
      </c>
      <c r="M432" s="82">
        <v>0</v>
      </c>
      <c r="N432" s="82">
        <v>0</v>
      </c>
      <c r="O432" s="82">
        <v>3434007.75</v>
      </c>
      <c r="P432" s="105">
        <f>K432/H432</f>
        <v>3714.8504435309392</v>
      </c>
      <c r="Q432" s="97">
        <v>9673</v>
      </c>
      <c r="R432" s="27" t="s">
        <v>73</v>
      </c>
      <c r="S432" s="52"/>
      <c r="T432" s="52"/>
      <c r="U432" s="52"/>
    </row>
    <row r="433" spans="1:21" s="44" customFormat="1" ht="23.1" customHeight="1">
      <c r="A433" s="104" t="s">
        <v>1169</v>
      </c>
      <c r="B433" s="93" t="s">
        <v>349</v>
      </c>
      <c r="C433" s="87">
        <v>1959</v>
      </c>
      <c r="D433" s="87" t="s">
        <v>27</v>
      </c>
      <c r="E433" s="87" t="s">
        <v>26</v>
      </c>
      <c r="F433" s="87">
        <v>4</v>
      </c>
      <c r="G433" s="87">
        <v>1</v>
      </c>
      <c r="H433" s="82">
        <v>499.18</v>
      </c>
      <c r="I433" s="82">
        <v>45.4</v>
      </c>
      <c r="J433" s="82">
        <v>453.78</v>
      </c>
      <c r="K433" s="97">
        <f>SUM(L433:O433)</f>
        <v>1616160</v>
      </c>
      <c r="L433" s="82">
        <v>0</v>
      </c>
      <c r="M433" s="82">
        <v>0</v>
      </c>
      <c r="N433" s="82">
        <v>0</v>
      </c>
      <c r="O433" s="82">
        <v>1616160</v>
      </c>
      <c r="P433" s="105">
        <f>K433/H433</f>
        <v>3237.6297127288753</v>
      </c>
      <c r="Q433" s="97">
        <v>9673</v>
      </c>
      <c r="R433" s="27" t="s">
        <v>73</v>
      </c>
      <c r="S433" s="52"/>
      <c r="T433" s="52"/>
      <c r="U433" s="52"/>
    </row>
    <row r="434" spans="1:21" s="44" customFormat="1" ht="23.1" customHeight="1">
      <c r="A434" s="104" t="s">
        <v>1170</v>
      </c>
      <c r="B434" s="93" t="s">
        <v>346</v>
      </c>
      <c r="C434" s="87">
        <v>1957</v>
      </c>
      <c r="D434" s="87" t="s">
        <v>27</v>
      </c>
      <c r="E434" s="87" t="s">
        <v>26</v>
      </c>
      <c r="F434" s="87">
        <v>3</v>
      </c>
      <c r="G434" s="87">
        <v>1</v>
      </c>
      <c r="H434" s="82">
        <v>896.7</v>
      </c>
      <c r="I434" s="82">
        <v>0</v>
      </c>
      <c r="J434" s="82">
        <v>896.7</v>
      </c>
      <c r="K434" s="97">
        <f t="shared" si="82"/>
        <v>3598890</v>
      </c>
      <c r="L434" s="82">
        <v>0</v>
      </c>
      <c r="M434" s="82">
        <v>0</v>
      </c>
      <c r="N434" s="82">
        <v>0</v>
      </c>
      <c r="O434" s="82">
        <v>3598890</v>
      </c>
      <c r="P434" s="105">
        <f t="shared" si="83"/>
        <v>4013.4827701572431</v>
      </c>
      <c r="Q434" s="97">
        <v>9673</v>
      </c>
      <c r="R434" s="91" t="s">
        <v>72</v>
      </c>
      <c r="S434" s="52"/>
      <c r="T434" s="52"/>
      <c r="U434" s="52"/>
    </row>
    <row r="435" spans="1:21" s="44" customFormat="1" ht="23.1" customHeight="1">
      <c r="A435" s="104" t="s">
        <v>1171</v>
      </c>
      <c r="B435" s="93" t="s">
        <v>347</v>
      </c>
      <c r="C435" s="87">
        <v>1957</v>
      </c>
      <c r="D435" s="87" t="s">
        <v>27</v>
      </c>
      <c r="E435" s="87" t="s">
        <v>26</v>
      </c>
      <c r="F435" s="87">
        <v>3</v>
      </c>
      <c r="G435" s="87">
        <v>2</v>
      </c>
      <c r="H435" s="82">
        <v>976</v>
      </c>
      <c r="I435" s="82">
        <v>114.3</v>
      </c>
      <c r="J435" s="82">
        <v>861.7</v>
      </c>
      <c r="K435" s="97">
        <f t="shared" si="82"/>
        <v>4302200</v>
      </c>
      <c r="L435" s="82">
        <v>0</v>
      </c>
      <c r="M435" s="82">
        <v>0</v>
      </c>
      <c r="N435" s="82">
        <v>0</v>
      </c>
      <c r="O435" s="82">
        <v>4302200</v>
      </c>
      <c r="P435" s="105">
        <f t="shared" si="83"/>
        <v>4407.9918032786882</v>
      </c>
      <c r="Q435" s="97">
        <v>9673</v>
      </c>
      <c r="R435" s="91" t="s">
        <v>72</v>
      </c>
      <c r="S435" s="52"/>
      <c r="T435" s="52"/>
      <c r="U435" s="52"/>
    </row>
    <row r="436" spans="1:21" s="67" customFormat="1" ht="23.1" customHeight="1">
      <c r="A436" s="104" t="s">
        <v>1172</v>
      </c>
      <c r="B436" s="59" t="s">
        <v>1795</v>
      </c>
      <c r="C436" s="87">
        <v>1948</v>
      </c>
      <c r="D436" s="87" t="s">
        <v>27</v>
      </c>
      <c r="E436" s="87" t="s">
        <v>269</v>
      </c>
      <c r="F436" s="85">
        <v>2</v>
      </c>
      <c r="G436" s="85">
        <v>2</v>
      </c>
      <c r="H436" s="110">
        <v>833.5</v>
      </c>
      <c r="I436" s="110">
        <v>479.3</v>
      </c>
      <c r="J436" s="110">
        <v>354.2</v>
      </c>
      <c r="K436" s="105">
        <f>SUM(L436:O436)</f>
        <v>3255957</v>
      </c>
      <c r="L436" s="105">
        <v>0</v>
      </c>
      <c r="M436" s="105">
        <v>0</v>
      </c>
      <c r="N436" s="105">
        <v>0</v>
      </c>
      <c r="O436" s="95">
        <v>3255957</v>
      </c>
      <c r="P436" s="105">
        <f t="shared" si="83"/>
        <v>3906.3671265746852</v>
      </c>
      <c r="Q436" s="105">
        <v>9673</v>
      </c>
      <c r="R436" s="91" t="s">
        <v>72</v>
      </c>
    </row>
    <row r="437" spans="1:21" s="44" customFormat="1" ht="23.1" customHeight="1">
      <c r="A437" s="104" t="s">
        <v>1173</v>
      </c>
      <c r="B437" s="93" t="s">
        <v>348</v>
      </c>
      <c r="C437" s="87">
        <v>1958</v>
      </c>
      <c r="D437" s="87" t="s">
        <v>27</v>
      </c>
      <c r="E437" s="87" t="s">
        <v>26</v>
      </c>
      <c r="F437" s="87">
        <v>3</v>
      </c>
      <c r="G437" s="87">
        <v>2</v>
      </c>
      <c r="H437" s="82">
        <v>1246.29</v>
      </c>
      <c r="I437" s="82">
        <v>183.6</v>
      </c>
      <c r="J437" s="82">
        <v>1062.69</v>
      </c>
      <c r="K437" s="97">
        <f t="shared" si="82"/>
        <v>4426220</v>
      </c>
      <c r="L437" s="82">
        <v>0</v>
      </c>
      <c r="M437" s="82">
        <v>0</v>
      </c>
      <c r="N437" s="82">
        <v>0</v>
      </c>
      <c r="O437" s="82">
        <v>4426220</v>
      </c>
      <c r="P437" s="105">
        <f t="shared" si="83"/>
        <v>3551.5169021656275</v>
      </c>
      <c r="Q437" s="97">
        <v>9673</v>
      </c>
      <c r="R437" s="91" t="s">
        <v>72</v>
      </c>
      <c r="S437" s="52"/>
      <c r="T437" s="52"/>
      <c r="U437" s="52"/>
    </row>
    <row r="438" spans="1:21" s="44" customFormat="1" ht="23.1" customHeight="1">
      <c r="A438" s="104" t="s">
        <v>1174</v>
      </c>
      <c r="B438" s="93" t="s">
        <v>350</v>
      </c>
      <c r="C438" s="87">
        <v>1952</v>
      </c>
      <c r="D438" s="87">
        <v>2011</v>
      </c>
      <c r="E438" s="87" t="s">
        <v>26</v>
      </c>
      <c r="F438" s="87">
        <v>2</v>
      </c>
      <c r="G438" s="87">
        <v>1</v>
      </c>
      <c r="H438" s="82">
        <v>424.5</v>
      </c>
      <c r="I438" s="82">
        <v>44</v>
      </c>
      <c r="J438" s="82">
        <v>380</v>
      </c>
      <c r="K438" s="97">
        <f t="shared" si="82"/>
        <v>561920</v>
      </c>
      <c r="L438" s="82">
        <v>0</v>
      </c>
      <c r="M438" s="82">
        <v>0</v>
      </c>
      <c r="N438" s="82">
        <v>0</v>
      </c>
      <c r="O438" s="82">
        <v>561920</v>
      </c>
      <c r="P438" s="105">
        <f t="shared" si="83"/>
        <v>1323.7220259128387</v>
      </c>
      <c r="Q438" s="97">
        <v>9673</v>
      </c>
      <c r="R438" s="91" t="s">
        <v>72</v>
      </c>
      <c r="S438" s="52"/>
      <c r="T438" s="52"/>
      <c r="U438" s="52"/>
    </row>
    <row r="439" spans="1:21" s="44" customFormat="1" ht="23.1" customHeight="1">
      <c r="A439" s="104" t="s">
        <v>1175</v>
      </c>
      <c r="B439" s="93" t="s">
        <v>351</v>
      </c>
      <c r="C439" s="87">
        <v>1958</v>
      </c>
      <c r="D439" s="87" t="s">
        <v>27</v>
      </c>
      <c r="E439" s="87" t="s">
        <v>26</v>
      </c>
      <c r="F439" s="87">
        <v>2</v>
      </c>
      <c r="G439" s="87">
        <v>2</v>
      </c>
      <c r="H439" s="82">
        <v>578.9</v>
      </c>
      <c r="I439" s="82">
        <v>0</v>
      </c>
      <c r="J439" s="82">
        <v>578.9</v>
      </c>
      <c r="K439" s="97">
        <f t="shared" si="82"/>
        <v>6106950</v>
      </c>
      <c r="L439" s="82">
        <v>0</v>
      </c>
      <c r="M439" s="82">
        <v>0</v>
      </c>
      <c r="N439" s="82">
        <v>0</v>
      </c>
      <c r="O439" s="82">
        <v>6106950</v>
      </c>
      <c r="P439" s="105">
        <f t="shared" si="83"/>
        <v>10549.231300742789</v>
      </c>
      <c r="Q439" s="97">
        <v>9673</v>
      </c>
      <c r="R439" s="91" t="s">
        <v>72</v>
      </c>
      <c r="S439" s="52"/>
      <c r="T439" s="52"/>
      <c r="U439" s="52"/>
    </row>
    <row r="440" spans="1:21" s="44" customFormat="1" ht="23.1" customHeight="1">
      <c r="A440" s="104" t="s">
        <v>1176</v>
      </c>
      <c r="B440" s="93" t="s">
        <v>352</v>
      </c>
      <c r="C440" s="87">
        <v>1951</v>
      </c>
      <c r="D440" s="87" t="s">
        <v>27</v>
      </c>
      <c r="E440" s="87" t="s">
        <v>26</v>
      </c>
      <c r="F440" s="87">
        <v>2</v>
      </c>
      <c r="G440" s="87">
        <v>1</v>
      </c>
      <c r="H440" s="82">
        <v>336.36</v>
      </c>
      <c r="I440" s="82">
        <v>0</v>
      </c>
      <c r="J440" s="82">
        <v>336.36</v>
      </c>
      <c r="K440" s="97">
        <f t="shared" si="82"/>
        <v>668182</v>
      </c>
      <c r="L440" s="82">
        <v>0</v>
      </c>
      <c r="M440" s="82">
        <v>0</v>
      </c>
      <c r="N440" s="82">
        <v>0</v>
      </c>
      <c r="O440" s="82">
        <v>668182</v>
      </c>
      <c r="P440" s="105">
        <f t="shared" si="83"/>
        <v>1986.5085027946247</v>
      </c>
      <c r="Q440" s="97">
        <v>9673</v>
      </c>
      <c r="R440" s="91" t="s">
        <v>72</v>
      </c>
      <c r="S440" s="52"/>
      <c r="T440" s="52"/>
      <c r="U440" s="52"/>
    </row>
    <row r="441" spans="1:21" s="67" customFormat="1" ht="23.1" customHeight="1">
      <c r="A441" s="104" t="s">
        <v>1177</v>
      </c>
      <c r="B441" s="59" t="s">
        <v>1753</v>
      </c>
      <c r="C441" s="87">
        <v>1917</v>
      </c>
      <c r="D441" s="87" t="s">
        <v>27</v>
      </c>
      <c r="E441" s="87" t="s">
        <v>26</v>
      </c>
      <c r="F441" s="85">
        <v>2</v>
      </c>
      <c r="G441" s="85">
        <v>2</v>
      </c>
      <c r="H441" s="110">
        <v>1152.9000000000001</v>
      </c>
      <c r="I441" s="110">
        <v>677.4</v>
      </c>
      <c r="J441" s="110">
        <v>53.6</v>
      </c>
      <c r="K441" s="105">
        <f>SUM(L441:O441)</f>
        <v>1710900</v>
      </c>
      <c r="L441" s="110">
        <v>0</v>
      </c>
      <c r="M441" s="110">
        <v>0</v>
      </c>
      <c r="N441" s="110">
        <v>0</v>
      </c>
      <c r="O441" s="95">
        <v>1710900</v>
      </c>
      <c r="P441" s="105">
        <f>K441/H441</f>
        <v>1483.9968774395002</v>
      </c>
      <c r="Q441" s="105">
        <v>9673</v>
      </c>
      <c r="R441" s="27" t="s">
        <v>74</v>
      </c>
    </row>
    <row r="442" spans="1:21" s="44" customFormat="1" ht="23.1" customHeight="1">
      <c r="A442" s="104" t="s">
        <v>1178</v>
      </c>
      <c r="B442" s="93" t="s">
        <v>354</v>
      </c>
      <c r="C442" s="87">
        <v>1959</v>
      </c>
      <c r="D442" s="87" t="s">
        <v>27</v>
      </c>
      <c r="E442" s="87" t="s">
        <v>26</v>
      </c>
      <c r="F442" s="87">
        <v>2</v>
      </c>
      <c r="G442" s="87">
        <v>1</v>
      </c>
      <c r="H442" s="82">
        <v>300.2</v>
      </c>
      <c r="I442" s="82">
        <v>21</v>
      </c>
      <c r="J442" s="82">
        <v>190.7</v>
      </c>
      <c r="K442" s="97">
        <f>SUM(L442:O442)</f>
        <v>1585950</v>
      </c>
      <c r="L442" s="70">
        <v>0</v>
      </c>
      <c r="M442" s="70">
        <v>0</v>
      </c>
      <c r="N442" s="70">
        <v>0</v>
      </c>
      <c r="O442" s="82">
        <v>1585950</v>
      </c>
      <c r="P442" s="105">
        <f>K442/H442</f>
        <v>5282.9780146568955</v>
      </c>
      <c r="Q442" s="97">
        <v>9673</v>
      </c>
      <c r="R442" s="27" t="s">
        <v>73</v>
      </c>
      <c r="S442" s="52"/>
      <c r="T442" s="52"/>
      <c r="U442" s="52"/>
    </row>
    <row r="443" spans="1:21" s="44" customFormat="1" ht="23.1" customHeight="1">
      <c r="A443" s="104" t="s">
        <v>1179</v>
      </c>
      <c r="B443" s="89" t="s">
        <v>355</v>
      </c>
      <c r="C443" s="87">
        <v>1959</v>
      </c>
      <c r="D443" s="87" t="s">
        <v>27</v>
      </c>
      <c r="E443" s="87" t="s">
        <v>26</v>
      </c>
      <c r="F443" s="87">
        <v>2</v>
      </c>
      <c r="G443" s="87">
        <v>1</v>
      </c>
      <c r="H443" s="82">
        <v>281.8</v>
      </c>
      <c r="I443" s="82">
        <v>0</v>
      </c>
      <c r="J443" s="82">
        <v>281.8</v>
      </c>
      <c r="K443" s="97">
        <f>SUM(L443:O443)</f>
        <v>1585950</v>
      </c>
      <c r="L443" s="70">
        <v>0</v>
      </c>
      <c r="M443" s="70">
        <v>0</v>
      </c>
      <c r="N443" s="70">
        <v>0</v>
      </c>
      <c r="O443" s="82">
        <v>1585950</v>
      </c>
      <c r="P443" s="105">
        <f>K443/H443</f>
        <v>5627.9276082327888</v>
      </c>
      <c r="Q443" s="97">
        <v>9673</v>
      </c>
      <c r="R443" s="27" t="s">
        <v>73</v>
      </c>
      <c r="S443" s="52"/>
      <c r="T443" s="52"/>
      <c r="U443" s="52"/>
    </row>
    <row r="444" spans="1:21" s="44" customFormat="1" ht="23.1" customHeight="1">
      <c r="A444" s="104" t="s">
        <v>1180</v>
      </c>
      <c r="B444" s="89" t="s">
        <v>353</v>
      </c>
      <c r="C444" s="87">
        <v>1917</v>
      </c>
      <c r="D444" s="87" t="s">
        <v>27</v>
      </c>
      <c r="E444" s="87" t="s">
        <v>26</v>
      </c>
      <c r="F444" s="87">
        <v>2</v>
      </c>
      <c r="G444" s="87">
        <v>2</v>
      </c>
      <c r="H444" s="82">
        <v>458.8</v>
      </c>
      <c r="I444" s="82">
        <v>0</v>
      </c>
      <c r="J444" s="82">
        <v>458.8</v>
      </c>
      <c r="K444" s="97">
        <f t="shared" si="82"/>
        <v>2652840</v>
      </c>
      <c r="L444" s="70">
        <v>0</v>
      </c>
      <c r="M444" s="70">
        <v>0</v>
      </c>
      <c r="N444" s="70">
        <v>0</v>
      </c>
      <c r="O444" s="82">
        <v>2652840</v>
      </c>
      <c r="P444" s="105">
        <f t="shared" si="83"/>
        <v>5782.1272885789012</v>
      </c>
      <c r="Q444" s="97">
        <v>9673</v>
      </c>
      <c r="R444" s="27" t="s">
        <v>72</v>
      </c>
      <c r="S444" s="52"/>
      <c r="T444" s="52"/>
      <c r="U444" s="52"/>
    </row>
    <row r="445" spans="1:21" s="67" customFormat="1" ht="23.1" customHeight="1">
      <c r="A445" s="104" t="s">
        <v>1181</v>
      </c>
      <c r="B445" s="59" t="s">
        <v>1770</v>
      </c>
      <c r="C445" s="87" t="s">
        <v>1769</v>
      </c>
      <c r="D445" s="87" t="s">
        <v>27</v>
      </c>
      <c r="E445" s="87" t="s">
        <v>26</v>
      </c>
      <c r="F445" s="85">
        <v>2</v>
      </c>
      <c r="G445" s="85">
        <v>3</v>
      </c>
      <c r="H445" s="110">
        <v>1216.0999999999999</v>
      </c>
      <c r="I445" s="110">
        <v>713.6</v>
      </c>
      <c r="J445" s="110">
        <v>102.9</v>
      </c>
      <c r="K445" s="105">
        <f>SUM(L445:O445)</f>
        <v>3823384.7</v>
      </c>
      <c r="L445" s="110">
        <v>0</v>
      </c>
      <c r="M445" s="110">
        <v>0</v>
      </c>
      <c r="N445" s="110">
        <v>0</v>
      </c>
      <c r="O445" s="95">
        <v>3823384.7</v>
      </c>
      <c r="P445" s="105">
        <f>K445/[2]Прилож!H478</f>
        <v>3143.9722884631201</v>
      </c>
      <c r="Q445" s="105">
        <v>9673</v>
      </c>
      <c r="R445" s="27" t="s">
        <v>72</v>
      </c>
    </row>
    <row r="446" spans="1:21" s="67" customFormat="1" ht="23.1" customHeight="1">
      <c r="A446" s="104" t="s">
        <v>1182</v>
      </c>
      <c r="B446" s="59" t="s">
        <v>1768</v>
      </c>
      <c r="C446" s="87" t="s">
        <v>1771</v>
      </c>
      <c r="D446" s="87" t="s">
        <v>27</v>
      </c>
      <c r="E446" s="87" t="s">
        <v>26</v>
      </c>
      <c r="F446" s="85">
        <v>2</v>
      </c>
      <c r="G446" s="85">
        <v>2</v>
      </c>
      <c r="H446" s="110">
        <v>1114</v>
      </c>
      <c r="I446" s="110">
        <v>658.4</v>
      </c>
      <c r="J446" s="110">
        <v>47.4</v>
      </c>
      <c r="K446" s="105">
        <f>SUM(L446:O446)</f>
        <v>3494213.16</v>
      </c>
      <c r="L446" s="110">
        <v>0</v>
      </c>
      <c r="M446" s="110">
        <v>0</v>
      </c>
      <c r="N446" s="110">
        <v>0</v>
      </c>
      <c r="O446" s="95">
        <v>3494213.16</v>
      </c>
      <c r="P446" s="105">
        <f>K446/[2]Прилож!H479</f>
        <v>3136.6365888689411</v>
      </c>
      <c r="Q446" s="105">
        <v>9673</v>
      </c>
      <c r="R446" s="27" t="s">
        <v>72</v>
      </c>
    </row>
    <row r="447" spans="1:21" s="67" customFormat="1" ht="23.1" customHeight="1">
      <c r="A447" s="104" t="s">
        <v>1183</v>
      </c>
      <c r="B447" s="59" t="s">
        <v>1772</v>
      </c>
      <c r="C447" s="87">
        <v>1917</v>
      </c>
      <c r="D447" s="87" t="s">
        <v>27</v>
      </c>
      <c r="E447" s="87" t="s">
        <v>26</v>
      </c>
      <c r="F447" s="85">
        <v>2</v>
      </c>
      <c r="G447" s="85">
        <v>1</v>
      </c>
      <c r="H447" s="110">
        <v>952.7</v>
      </c>
      <c r="I447" s="110">
        <v>557.6</v>
      </c>
      <c r="J447" s="110">
        <v>93.9</v>
      </c>
      <c r="K447" s="105">
        <f>SUM(L447:O447)</f>
        <v>3114360.45</v>
      </c>
      <c r="L447" s="110">
        <v>0</v>
      </c>
      <c r="M447" s="110">
        <v>0</v>
      </c>
      <c r="N447" s="110">
        <v>0</v>
      </c>
      <c r="O447" s="95">
        <v>3114360.45</v>
      </c>
      <c r="P447" s="105">
        <f>K447/H447</f>
        <v>3268.9833630733706</v>
      </c>
      <c r="Q447" s="105">
        <v>9673</v>
      </c>
      <c r="R447" s="27" t="s">
        <v>72</v>
      </c>
    </row>
    <row r="448" spans="1:21" s="44" customFormat="1" ht="23.1" customHeight="1">
      <c r="A448" s="176" t="s">
        <v>1184</v>
      </c>
      <c r="B448" s="146" t="s">
        <v>356</v>
      </c>
      <c r="C448" s="145">
        <v>1951</v>
      </c>
      <c r="D448" s="145" t="s">
        <v>27</v>
      </c>
      <c r="E448" s="127" t="s">
        <v>126</v>
      </c>
      <c r="F448" s="145">
        <v>2</v>
      </c>
      <c r="G448" s="145">
        <v>1</v>
      </c>
      <c r="H448" s="140">
        <v>278.60000000000002</v>
      </c>
      <c r="I448" s="140">
        <v>0</v>
      </c>
      <c r="J448" s="140">
        <v>278.60000000000002</v>
      </c>
      <c r="K448" s="97">
        <f>SUM(L448:O448)</f>
        <v>300000</v>
      </c>
      <c r="L448" s="70">
        <v>0</v>
      </c>
      <c r="M448" s="70">
        <v>0</v>
      </c>
      <c r="N448" s="70">
        <v>0</v>
      </c>
      <c r="O448" s="82">
        <v>300000</v>
      </c>
      <c r="P448" s="105">
        <f>K448/H448</f>
        <v>1076.8126346015792</v>
      </c>
      <c r="Q448" s="97">
        <v>9673</v>
      </c>
      <c r="R448" s="91" t="s">
        <v>72</v>
      </c>
      <c r="S448" s="52"/>
      <c r="T448" s="52"/>
      <c r="U448" s="52"/>
    </row>
    <row r="449" spans="1:21" s="44" customFormat="1" ht="23.1" customHeight="1">
      <c r="A449" s="176"/>
      <c r="B449" s="146"/>
      <c r="C449" s="145"/>
      <c r="D449" s="145"/>
      <c r="E449" s="127"/>
      <c r="F449" s="145"/>
      <c r="G449" s="145"/>
      <c r="H449" s="140"/>
      <c r="I449" s="140"/>
      <c r="J449" s="140"/>
      <c r="K449" s="97">
        <f t="shared" si="82"/>
        <v>2198640</v>
      </c>
      <c r="L449" s="70">
        <v>0</v>
      </c>
      <c r="M449" s="70">
        <v>0</v>
      </c>
      <c r="N449" s="70">
        <v>0</v>
      </c>
      <c r="O449" s="82">
        <v>2198640</v>
      </c>
      <c r="P449" s="105">
        <f>K449/H448</f>
        <v>7891.7444364680541</v>
      </c>
      <c r="Q449" s="97">
        <v>9673</v>
      </c>
      <c r="R449" s="91" t="s">
        <v>73</v>
      </c>
      <c r="S449" s="52"/>
      <c r="T449" s="52"/>
      <c r="U449" s="52"/>
    </row>
    <row r="450" spans="1:21" s="44" customFormat="1" ht="23.1" customHeight="1">
      <c r="A450" s="176" t="s">
        <v>1185</v>
      </c>
      <c r="B450" s="141" t="s">
        <v>357</v>
      </c>
      <c r="C450" s="145">
        <v>1951</v>
      </c>
      <c r="D450" s="145" t="s">
        <v>27</v>
      </c>
      <c r="E450" s="127" t="s">
        <v>126</v>
      </c>
      <c r="F450" s="145">
        <v>2</v>
      </c>
      <c r="G450" s="145">
        <v>2</v>
      </c>
      <c r="H450" s="140">
        <v>499.46</v>
      </c>
      <c r="I450" s="140">
        <v>0</v>
      </c>
      <c r="J450" s="140">
        <v>499.46</v>
      </c>
      <c r="K450" s="97">
        <f t="shared" si="82"/>
        <v>300000</v>
      </c>
      <c r="L450" s="70">
        <v>0</v>
      </c>
      <c r="M450" s="70">
        <v>0</v>
      </c>
      <c r="N450" s="70">
        <v>0</v>
      </c>
      <c r="O450" s="82">
        <v>300000</v>
      </c>
      <c r="P450" s="105">
        <f t="shared" si="83"/>
        <v>600.6487005966444</v>
      </c>
      <c r="Q450" s="97">
        <v>9673</v>
      </c>
      <c r="R450" s="91" t="s">
        <v>72</v>
      </c>
      <c r="S450" s="52"/>
      <c r="T450" s="52"/>
      <c r="U450" s="52"/>
    </row>
    <row r="451" spans="1:21" s="44" customFormat="1" ht="23.1" customHeight="1">
      <c r="A451" s="176"/>
      <c r="B451" s="141"/>
      <c r="C451" s="145"/>
      <c r="D451" s="145"/>
      <c r="E451" s="127"/>
      <c r="F451" s="145"/>
      <c r="G451" s="145"/>
      <c r="H451" s="140"/>
      <c r="I451" s="140"/>
      <c r="J451" s="140"/>
      <c r="K451" s="97">
        <f>SUM(L451:O451)</f>
        <v>3602600</v>
      </c>
      <c r="L451" s="70">
        <v>0</v>
      </c>
      <c r="M451" s="70">
        <v>0</v>
      </c>
      <c r="N451" s="70">
        <v>0</v>
      </c>
      <c r="O451" s="82">
        <v>3602600</v>
      </c>
      <c r="P451" s="105">
        <f>K451/H450</f>
        <v>7212.9900292315706</v>
      </c>
      <c r="Q451" s="97">
        <v>9673</v>
      </c>
      <c r="R451" s="91" t="s">
        <v>73</v>
      </c>
      <c r="S451" s="52"/>
      <c r="T451" s="52"/>
      <c r="U451" s="52"/>
    </row>
    <row r="452" spans="1:21" s="44" customFormat="1" ht="23.1" customHeight="1">
      <c r="A452" s="176" t="s">
        <v>1186</v>
      </c>
      <c r="B452" s="141" t="s">
        <v>358</v>
      </c>
      <c r="C452" s="145">
        <v>1954</v>
      </c>
      <c r="D452" s="145" t="s">
        <v>27</v>
      </c>
      <c r="E452" s="145" t="s">
        <v>26</v>
      </c>
      <c r="F452" s="145">
        <v>2</v>
      </c>
      <c r="G452" s="145">
        <v>1</v>
      </c>
      <c r="H452" s="140">
        <v>296.95999999999998</v>
      </c>
      <c r="I452" s="140">
        <v>0</v>
      </c>
      <c r="J452" s="140">
        <v>296.95999999999998</v>
      </c>
      <c r="K452" s="97">
        <f>SUM(L452:O452)</f>
        <v>300000</v>
      </c>
      <c r="L452" s="70">
        <v>0</v>
      </c>
      <c r="M452" s="70">
        <v>0</v>
      </c>
      <c r="N452" s="70">
        <v>0</v>
      </c>
      <c r="O452" s="82">
        <v>300000</v>
      </c>
      <c r="P452" s="105">
        <f>K452/H452</f>
        <v>1010.2370689655173</v>
      </c>
      <c r="Q452" s="97">
        <v>9673</v>
      </c>
      <c r="R452" s="91" t="s">
        <v>72</v>
      </c>
      <c r="S452" s="52"/>
      <c r="T452" s="52"/>
      <c r="U452" s="52"/>
    </row>
    <row r="453" spans="1:21" s="44" customFormat="1" ht="23.1" customHeight="1">
      <c r="A453" s="176"/>
      <c r="B453" s="141"/>
      <c r="C453" s="145"/>
      <c r="D453" s="145"/>
      <c r="E453" s="145"/>
      <c r="F453" s="145"/>
      <c r="G453" s="145"/>
      <c r="H453" s="140"/>
      <c r="I453" s="140"/>
      <c r="J453" s="140"/>
      <c r="K453" s="97">
        <f t="shared" si="82"/>
        <v>3350231</v>
      </c>
      <c r="L453" s="82">
        <v>0</v>
      </c>
      <c r="M453" s="82">
        <v>0</v>
      </c>
      <c r="N453" s="82">
        <v>0</v>
      </c>
      <c r="O453" s="82">
        <v>3350231</v>
      </c>
      <c r="P453" s="105">
        <f>K453/H452</f>
        <v>11281.75848599138</v>
      </c>
      <c r="Q453" s="97">
        <v>9673</v>
      </c>
      <c r="R453" s="91" t="s">
        <v>73</v>
      </c>
      <c r="S453" s="52"/>
      <c r="T453" s="52"/>
      <c r="U453" s="52"/>
    </row>
    <row r="454" spans="1:21" s="44" customFormat="1" ht="23.1" customHeight="1">
      <c r="A454" s="104" t="s">
        <v>1187</v>
      </c>
      <c r="B454" s="89" t="s">
        <v>359</v>
      </c>
      <c r="C454" s="94">
        <v>1961</v>
      </c>
      <c r="D454" s="87" t="s">
        <v>27</v>
      </c>
      <c r="E454" s="87" t="s">
        <v>26</v>
      </c>
      <c r="F454" s="90">
        <v>2</v>
      </c>
      <c r="G454" s="90">
        <v>1</v>
      </c>
      <c r="H454" s="97">
        <v>338.81</v>
      </c>
      <c r="I454" s="97">
        <v>0</v>
      </c>
      <c r="J454" s="97">
        <v>338.81</v>
      </c>
      <c r="K454" s="97">
        <f t="shared" si="82"/>
        <v>1565810</v>
      </c>
      <c r="L454" s="82">
        <v>0</v>
      </c>
      <c r="M454" s="82">
        <v>0</v>
      </c>
      <c r="N454" s="82">
        <v>0</v>
      </c>
      <c r="O454" s="97">
        <v>1565810</v>
      </c>
      <c r="P454" s="105">
        <f t="shared" si="83"/>
        <v>4621.4987751247008</v>
      </c>
      <c r="Q454" s="97">
        <v>9673</v>
      </c>
      <c r="R454" s="27" t="s">
        <v>74</v>
      </c>
      <c r="S454" s="52"/>
      <c r="T454" s="52"/>
      <c r="U454" s="52"/>
    </row>
    <row r="455" spans="1:21" s="44" customFormat="1" ht="23.1" customHeight="1">
      <c r="A455" s="104" t="s">
        <v>1188</v>
      </c>
      <c r="B455" s="89" t="s">
        <v>360</v>
      </c>
      <c r="C455" s="94">
        <v>1961</v>
      </c>
      <c r="D455" s="87" t="s">
        <v>27</v>
      </c>
      <c r="E455" s="87" t="s">
        <v>26</v>
      </c>
      <c r="F455" s="90">
        <v>3</v>
      </c>
      <c r="G455" s="90">
        <v>1</v>
      </c>
      <c r="H455" s="95">
        <v>421.8</v>
      </c>
      <c r="I455" s="95">
        <v>0</v>
      </c>
      <c r="J455" s="95">
        <v>421.8</v>
      </c>
      <c r="K455" s="97">
        <f t="shared" si="82"/>
        <v>2435540</v>
      </c>
      <c r="L455" s="82">
        <v>0</v>
      </c>
      <c r="M455" s="82">
        <v>0</v>
      </c>
      <c r="N455" s="82">
        <v>0</v>
      </c>
      <c r="O455" s="95">
        <v>2435540</v>
      </c>
      <c r="P455" s="105">
        <f t="shared" si="83"/>
        <v>5774.1583688952105</v>
      </c>
      <c r="Q455" s="97">
        <v>9673</v>
      </c>
      <c r="R455" s="27" t="s">
        <v>74</v>
      </c>
      <c r="S455" s="55"/>
      <c r="T455" s="55"/>
      <c r="U455" s="52"/>
    </row>
    <row r="456" spans="1:21" s="46" customFormat="1" ht="23.1" customHeight="1">
      <c r="A456" s="104" t="s">
        <v>1189</v>
      </c>
      <c r="B456" s="89" t="s">
        <v>361</v>
      </c>
      <c r="C456" s="94">
        <v>1961</v>
      </c>
      <c r="D456" s="87" t="s">
        <v>27</v>
      </c>
      <c r="E456" s="87" t="s">
        <v>26</v>
      </c>
      <c r="F456" s="94">
        <v>2</v>
      </c>
      <c r="G456" s="94">
        <v>1</v>
      </c>
      <c r="H456" s="95">
        <v>346.6</v>
      </c>
      <c r="I456" s="95">
        <v>0</v>
      </c>
      <c r="J456" s="95">
        <v>346.3</v>
      </c>
      <c r="K456" s="97">
        <f t="shared" si="82"/>
        <v>1548850</v>
      </c>
      <c r="L456" s="82">
        <v>0</v>
      </c>
      <c r="M456" s="82">
        <v>0</v>
      </c>
      <c r="N456" s="82">
        <v>0</v>
      </c>
      <c r="O456" s="96">
        <v>1548850</v>
      </c>
      <c r="P456" s="105">
        <f t="shared" si="83"/>
        <v>4468.6959030582802</v>
      </c>
      <c r="Q456" s="97">
        <v>9673</v>
      </c>
      <c r="R456" s="27" t="s">
        <v>74</v>
      </c>
    </row>
    <row r="457" spans="1:21" s="46" customFormat="1" ht="23.1" customHeight="1">
      <c r="A457" s="104" t="s">
        <v>1190</v>
      </c>
      <c r="B457" s="93" t="s">
        <v>362</v>
      </c>
      <c r="C457" s="94">
        <v>1958</v>
      </c>
      <c r="D457" s="87" t="s">
        <v>27</v>
      </c>
      <c r="E457" s="87" t="s">
        <v>26</v>
      </c>
      <c r="F457" s="90">
        <v>5</v>
      </c>
      <c r="G457" s="90">
        <v>1</v>
      </c>
      <c r="H457" s="95">
        <v>1878</v>
      </c>
      <c r="I457" s="95">
        <v>72.2</v>
      </c>
      <c r="J457" s="95">
        <v>1805.8</v>
      </c>
      <c r="K457" s="97">
        <f t="shared" si="82"/>
        <v>4323400</v>
      </c>
      <c r="L457" s="82">
        <v>0</v>
      </c>
      <c r="M457" s="82">
        <v>0</v>
      </c>
      <c r="N457" s="82">
        <v>0</v>
      </c>
      <c r="O457" s="95">
        <v>4323400</v>
      </c>
      <c r="P457" s="105">
        <f t="shared" si="83"/>
        <v>2302.1299254526093</v>
      </c>
      <c r="Q457" s="97">
        <v>9673</v>
      </c>
      <c r="R457" s="91" t="s">
        <v>72</v>
      </c>
    </row>
    <row r="458" spans="1:21" s="46" customFormat="1" ht="23.1" customHeight="1">
      <c r="A458" s="176" t="s">
        <v>1191</v>
      </c>
      <c r="B458" s="146" t="s">
        <v>363</v>
      </c>
      <c r="C458" s="127">
        <v>1958</v>
      </c>
      <c r="D458" s="145" t="s">
        <v>27</v>
      </c>
      <c r="E458" s="145" t="s">
        <v>26</v>
      </c>
      <c r="F458" s="142">
        <v>2</v>
      </c>
      <c r="G458" s="142">
        <v>1</v>
      </c>
      <c r="H458" s="147">
        <v>325.10000000000002</v>
      </c>
      <c r="I458" s="147">
        <v>0</v>
      </c>
      <c r="J458" s="147">
        <v>325.10000000000002</v>
      </c>
      <c r="K458" s="97">
        <f>SUM(L458:O458)</f>
        <v>300000</v>
      </c>
      <c r="L458" s="82">
        <v>0</v>
      </c>
      <c r="M458" s="82">
        <v>0</v>
      </c>
      <c r="N458" s="82">
        <v>0</v>
      </c>
      <c r="O458" s="82">
        <v>300000</v>
      </c>
      <c r="P458" s="105">
        <f t="shared" si="83"/>
        <v>922.79298677330041</v>
      </c>
      <c r="Q458" s="97">
        <v>9673</v>
      </c>
      <c r="R458" s="91" t="s">
        <v>72</v>
      </c>
    </row>
    <row r="459" spans="1:21" s="46" customFormat="1" ht="23.1" customHeight="1">
      <c r="A459" s="176"/>
      <c r="B459" s="146"/>
      <c r="C459" s="127"/>
      <c r="D459" s="145"/>
      <c r="E459" s="145"/>
      <c r="F459" s="142"/>
      <c r="G459" s="142"/>
      <c r="H459" s="147"/>
      <c r="I459" s="147"/>
      <c r="J459" s="147"/>
      <c r="K459" s="97">
        <f t="shared" si="82"/>
        <v>3421440</v>
      </c>
      <c r="L459" s="82">
        <v>0</v>
      </c>
      <c r="M459" s="82">
        <v>0</v>
      </c>
      <c r="N459" s="82">
        <v>0</v>
      </c>
      <c r="O459" s="95">
        <v>3421440</v>
      </c>
      <c r="P459" s="105">
        <f>K459/H458</f>
        <v>10524.269455552138</v>
      </c>
      <c r="Q459" s="97">
        <v>9673</v>
      </c>
      <c r="R459" s="91" t="s">
        <v>73</v>
      </c>
      <c r="S459" s="62"/>
      <c r="T459" s="62"/>
    </row>
    <row r="460" spans="1:21" s="46" customFormat="1" ht="23.1" customHeight="1">
      <c r="A460" s="176" t="s">
        <v>1192</v>
      </c>
      <c r="B460" s="146" t="s">
        <v>364</v>
      </c>
      <c r="C460" s="127">
        <v>1958</v>
      </c>
      <c r="D460" s="145" t="s">
        <v>27</v>
      </c>
      <c r="E460" s="145" t="s">
        <v>26</v>
      </c>
      <c r="F460" s="127">
        <v>2</v>
      </c>
      <c r="G460" s="127">
        <v>2</v>
      </c>
      <c r="H460" s="147">
        <v>549.5</v>
      </c>
      <c r="I460" s="147">
        <v>0</v>
      </c>
      <c r="J460" s="147">
        <v>549.5</v>
      </c>
      <c r="K460" s="97">
        <f>SUM(L460:O460)</f>
        <v>300000</v>
      </c>
      <c r="L460" s="82">
        <v>0</v>
      </c>
      <c r="M460" s="82">
        <v>0</v>
      </c>
      <c r="N460" s="82">
        <v>0</v>
      </c>
      <c r="O460" s="82">
        <v>300000</v>
      </c>
      <c r="P460" s="105">
        <f t="shared" si="83"/>
        <v>545.95086442220202</v>
      </c>
      <c r="Q460" s="97">
        <v>9673</v>
      </c>
      <c r="R460" s="91" t="s">
        <v>72</v>
      </c>
      <c r="S460" s="62"/>
      <c r="T460" s="62"/>
    </row>
    <row r="461" spans="1:21" s="46" customFormat="1" ht="23.1" customHeight="1">
      <c r="A461" s="176"/>
      <c r="B461" s="146"/>
      <c r="C461" s="127"/>
      <c r="D461" s="145"/>
      <c r="E461" s="145"/>
      <c r="F461" s="127"/>
      <c r="G461" s="127"/>
      <c r="H461" s="147"/>
      <c r="I461" s="147"/>
      <c r="J461" s="147"/>
      <c r="K461" s="97">
        <f t="shared" si="82"/>
        <v>2155700</v>
      </c>
      <c r="L461" s="82">
        <v>0</v>
      </c>
      <c r="M461" s="82">
        <v>0</v>
      </c>
      <c r="N461" s="82">
        <v>0</v>
      </c>
      <c r="O461" s="96">
        <v>2155700</v>
      </c>
      <c r="P461" s="105">
        <f>K461/H460</f>
        <v>3923.0209281164693</v>
      </c>
      <c r="Q461" s="97">
        <v>9673</v>
      </c>
      <c r="R461" s="91" t="s">
        <v>73</v>
      </c>
    </row>
    <row r="462" spans="1:21" s="47" customFormat="1" ht="23.1" customHeight="1">
      <c r="A462" s="104" t="s">
        <v>1193</v>
      </c>
      <c r="B462" s="93" t="s">
        <v>365</v>
      </c>
      <c r="C462" s="94">
        <v>1959</v>
      </c>
      <c r="D462" s="87" t="s">
        <v>27</v>
      </c>
      <c r="E462" s="87" t="s">
        <v>26</v>
      </c>
      <c r="F462" s="90">
        <v>2</v>
      </c>
      <c r="G462" s="90">
        <v>2</v>
      </c>
      <c r="H462" s="97">
        <v>551.54</v>
      </c>
      <c r="I462" s="97">
        <v>0</v>
      </c>
      <c r="J462" s="97">
        <v>551.54</v>
      </c>
      <c r="K462" s="97">
        <f t="shared" si="82"/>
        <v>3123162</v>
      </c>
      <c r="L462" s="82">
        <v>0</v>
      </c>
      <c r="M462" s="82">
        <v>0</v>
      </c>
      <c r="N462" s="82">
        <v>0</v>
      </c>
      <c r="O462" s="97">
        <v>3123162</v>
      </c>
      <c r="P462" s="105">
        <f t="shared" si="83"/>
        <v>5662.621024767016</v>
      </c>
      <c r="Q462" s="97">
        <v>9673</v>
      </c>
      <c r="R462" s="27" t="s">
        <v>73</v>
      </c>
      <c r="S462" s="46"/>
      <c r="T462" s="46"/>
      <c r="U462" s="46"/>
    </row>
    <row r="463" spans="1:21" s="47" customFormat="1" ht="23.1" customHeight="1">
      <c r="A463" s="104" t="s">
        <v>1194</v>
      </c>
      <c r="B463" s="89" t="s">
        <v>366</v>
      </c>
      <c r="C463" s="94">
        <v>1959</v>
      </c>
      <c r="D463" s="87" t="s">
        <v>27</v>
      </c>
      <c r="E463" s="87" t="s">
        <v>26</v>
      </c>
      <c r="F463" s="90">
        <v>2</v>
      </c>
      <c r="G463" s="90">
        <v>3</v>
      </c>
      <c r="H463" s="95">
        <v>801.87</v>
      </c>
      <c r="I463" s="95">
        <v>0</v>
      </c>
      <c r="J463" s="105">
        <v>801.87</v>
      </c>
      <c r="K463" s="97">
        <f t="shared" si="82"/>
        <v>3751594.5</v>
      </c>
      <c r="L463" s="82">
        <v>0</v>
      </c>
      <c r="M463" s="82">
        <v>0</v>
      </c>
      <c r="N463" s="82">
        <v>0</v>
      </c>
      <c r="O463" s="95">
        <v>3751594.5</v>
      </c>
      <c r="P463" s="105">
        <f t="shared" si="83"/>
        <v>4678.5569980171349</v>
      </c>
      <c r="Q463" s="97">
        <v>9673</v>
      </c>
      <c r="R463" s="27" t="s">
        <v>73</v>
      </c>
      <c r="S463" s="62"/>
      <c r="T463" s="62"/>
      <c r="U463" s="46"/>
    </row>
    <row r="464" spans="1:21" s="46" customFormat="1" ht="23.1" customHeight="1">
      <c r="A464" s="176" t="s">
        <v>1195</v>
      </c>
      <c r="B464" s="146" t="s">
        <v>367</v>
      </c>
      <c r="C464" s="127">
        <v>1957</v>
      </c>
      <c r="D464" s="145" t="s">
        <v>27</v>
      </c>
      <c r="E464" s="145" t="s">
        <v>26</v>
      </c>
      <c r="F464" s="127">
        <v>2</v>
      </c>
      <c r="G464" s="127">
        <v>1</v>
      </c>
      <c r="H464" s="147">
        <v>589.16</v>
      </c>
      <c r="I464" s="147">
        <v>0</v>
      </c>
      <c r="J464" s="147">
        <v>589.16</v>
      </c>
      <c r="K464" s="97">
        <f t="shared" si="82"/>
        <v>300000</v>
      </c>
      <c r="L464" s="82">
        <v>0</v>
      </c>
      <c r="M464" s="82">
        <v>0</v>
      </c>
      <c r="N464" s="82">
        <v>0</v>
      </c>
      <c r="O464" s="82">
        <v>300000</v>
      </c>
      <c r="P464" s="105">
        <f t="shared" si="83"/>
        <v>509.19953832575197</v>
      </c>
      <c r="Q464" s="97">
        <v>9673</v>
      </c>
      <c r="R464" s="91" t="s">
        <v>72</v>
      </c>
    </row>
    <row r="465" spans="1:21" s="46" customFormat="1" ht="23.1" customHeight="1">
      <c r="A465" s="176"/>
      <c r="B465" s="146"/>
      <c r="C465" s="127"/>
      <c r="D465" s="145"/>
      <c r="E465" s="145"/>
      <c r="F465" s="127"/>
      <c r="G465" s="127"/>
      <c r="H465" s="147"/>
      <c r="I465" s="147"/>
      <c r="J465" s="147"/>
      <c r="K465" s="97">
        <f>SUM(L465:O465)</f>
        <v>3372750</v>
      </c>
      <c r="L465" s="82">
        <v>0</v>
      </c>
      <c r="M465" s="82">
        <v>0</v>
      </c>
      <c r="N465" s="82">
        <v>0</v>
      </c>
      <c r="O465" s="96">
        <v>3372750</v>
      </c>
      <c r="P465" s="105">
        <f>K465/H464</f>
        <v>5724.6758096272661</v>
      </c>
      <c r="Q465" s="97">
        <v>9673</v>
      </c>
      <c r="R465" s="91" t="s">
        <v>73</v>
      </c>
    </row>
    <row r="466" spans="1:21" s="47" customFormat="1" ht="23.1" customHeight="1">
      <c r="A466" s="176" t="s">
        <v>1196</v>
      </c>
      <c r="B466" s="146" t="s">
        <v>368</v>
      </c>
      <c r="C466" s="127">
        <v>1958</v>
      </c>
      <c r="D466" s="145" t="s">
        <v>27</v>
      </c>
      <c r="E466" s="145" t="s">
        <v>26</v>
      </c>
      <c r="F466" s="142">
        <v>2</v>
      </c>
      <c r="G466" s="142">
        <v>1</v>
      </c>
      <c r="H466" s="154">
        <v>281.45999999999998</v>
      </c>
      <c r="I466" s="154">
        <v>0</v>
      </c>
      <c r="J466" s="154">
        <v>281.45999999999998</v>
      </c>
      <c r="K466" s="97">
        <f t="shared" si="82"/>
        <v>300000</v>
      </c>
      <c r="L466" s="82">
        <v>0</v>
      </c>
      <c r="M466" s="82">
        <v>0</v>
      </c>
      <c r="N466" s="82">
        <v>0</v>
      </c>
      <c r="O466" s="82">
        <v>300000</v>
      </c>
      <c r="P466" s="105">
        <f t="shared" si="83"/>
        <v>1065.8708164570455</v>
      </c>
      <c r="Q466" s="97">
        <v>9673</v>
      </c>
      <c r="R466" s="91" t="s">
        <v>72</v>
      </c>
      <c r="S466" s="46"/>
      <c r="T466" s="46"/>
      <c r="U466" s="46"/>
    </row>
    <row r="467" spans="1:21" s="47" customFormat="1" ht="23.1" customHeight="1">
      <c r="A467" s="176"/>
      <c r="B467" s="146"/>
      <c r="C467" s="127"/>
      <c r="D467" s="145"/>
      <c r="E467" s="145"/>
      <c r="F467" s="142"/>
      <c r="G467" s="142"/>
      <c r="H467" s="154"/>
      <c r="I467" s="154"/>
      <c r="J467" s="154"/>
      <c r="K467" s="97">
        <f>SUM(L467:O467)</f>
        <v>3103130</v>
      </c>
      <c r="L467" s="82">
        <v>0</v>
      </c>
      <c r="M467" s="82">
        <v>0</v>
      </c>
      <c r="N467" s="82">
        <v>0</v>
      </c>
      <c r="O467" s="97">
        <v>3103130</v>
      </c>
      <c r="P467" s="105">
        <f>K467/H466</f>
        <v>11025.119022241171</v>
      </c>
      <c r="Q467" s="97">
        <v>9673</v>
      </c>
      <c r="R467" s="91" t="s">
        <v>73</v>
      </c>
      <c r="S467" s="46"/>
      <c r="T467" s="46"/>
      <c r="U467" s="46"/>
    </row>
    <row r="468" spans="1:21" s="47" customFormat="1" ht="23.1" customHeight="1">
      <c r="A468" s="104" t="s">
        <v>1197</v>
      </c>
      <c r="B468" s="93" t="s">
        <v>369</v>
      </c>
      <c r="C468" s="94">
        <v>1959</v>
      </c>
      <c r="D468" s="87" t="s">
        <v>27</v>
      </c>
      <c r="E468" s="87" t="s">
        <v>26</v>
      </c>
      <c r="F468" s="90">
        <v>2</v>
      </c>
      <c r="G468" s="90">
        <v>1</v>
      </c>
      <c r="H468" s="95">
        <v>282.2</v>
      </c>
      <c r="I468" s="105">
        <v>0</v>
      </c>
      <c r="J468" s="95">
        <v>282.2</v>
      </c>
      <c r="K468" s="97">
        <f t="shared" si="82"/>
        <v>1577470</v>
      </c>
      <c r="L468" s="82">
        <v>0</v>
      </c>
      <c r="M468" s="82">
        <v>0</v>
      </c>
      <c r="N468" s="82">
        <v>0</v>
      </c>
      <c r="O468" s="95">
        <v>1577470</v>
      </c>
      <c r="P468" s="105">
        <f t="shared" si="83"/>
        <v>5589.9007795889438</v>
      </c>
      <c r="Q468" s="97">
        <v>9673</v>
      </c>
      <c r="R468" s="27" t="s">
        <v>73</v>
      </c>
      <c r="S468" s="46"/>
      <c r="T468" s="46"/>
      <c r="U468" s="62"/>
    </row>
    <row r="469" spans="1:21" s="46" customFormat="1" ht="23.1" customHeight="1">
      <c r="A469" s="104" t="s">
        <v>1953</v>
      </c>
      <c r="B469" s="93" t="s">
        <v>370</v>
      </c>
      <c r="C469" s="94">
        <v>1961</v>
      </c>
      <c r="D469" s="87" t="s">
        <v>27</v>
      </c>
      <c r="E469" s="87" t="s">
        <v>26</v>
      </c>
      <c r="F469" s="94">
        <v>2</v>
      </c>
      <c r="G469" s="94">
        <v>2</v>
      </c>
      <c r="H469" s="95">
        <v>561.01</v>
      </c>
      <c r="I469" s="95">
        <v>0</v>
      </c>
      <c r="J469" s="95">
        <v>561.01</v>
      </c>
      <c r="K469" s="97">
        <f t="shared" si="82"/>
        <v>2847350</v>
      </c>
      <c r="L469" s="82">
        <v>0</v>
      </c>
      <c r="M469" s="82">
        <v>0</v>
      </c>
      <c r="N469" s="82">
        <v>0</v>
      </c>
      <c r="O469" s="96">
        <v>2847350</v>
      </c>
      <c r="P469" s="105">
        <f t="shared" si="83"/>
        <v>5075.3997254950891</v>
      </c>
      <c r="Q469" s="97">
        <v>9673</v>
      </c>
      <c r="R469" s="27" t="s">
        <v>74</v>
      </c>
    </row>
    <row r="470" spans="1:21" s="47" customFormat="1" ht="21.95" customHeight="1">
      <c r="A470" s="104" t="s">
        <v>1198</v>
      </c>
      <c r="B470" s="93" t="s">
        <v>371</v>
      </c>
      <c r="C470" s="94">
        <v>1959</v>
      </c>
      <c r="D470" s="87" t="s">
        <v>27</v>
      </c>
      <c r="E470" s="87" t="s">
        <v>26</v>
      </c>
      <c r="F470" s="90">
        <v>2</v>
      </c>
      <c r="G470" s="90">
        <v>2</v>
      </c>
      <c r="H470" s="97">
        <v>272</v>
      </c>
      <c r="I470" s="97">
        <v>0</v>
      </c>
      <c r="J470" s="97">
        <v>272</v>
      </c>
      <c r="K470" s="97">
        <f t="shared" si="82"/>
        <v>1556800</v>
      </c>
      <c r="L470" s="82">
        <v>0</v>
      </c>
      <c r="M470" s="82">
        <v>0</v>
      </c>
      <c r="N470" s="82">
        <v>0</v>
      </c>
      <c r="O470" s="97">
        <v>1556800</v>
      </c>
      <c r="P470" s="105">
        <f t="shared" si="83"/>
        <v>5723.5294117647063</v>
      </c>
      <c r="Q470" s="97">
        <v>9673</v>
      </c>
      <c r="R470" s="27" t="s">
        <v>73</v>
      </c>
      <c r="S470" s="46"/>
      <c r="T470" s="46"/>
      <c r="U470" s="46"/>
    </row>
    <row r="471" spans="1:21" s="47" customFormat="1" ht="21.95" customHeight="1">
      <c r="A471" s="176" t="s">
        <v>1199</v>
      </c>
      <c r="B471" s="146" t="s">
        <v>372</v>
      </c>
      <c r="C471" s="127">
        <v>1950</v>
      </c>
      <c r="D471" s="145" t="s">
        <v>27</v>
      </c>
      <c r="E471" s="145" t="s">
        <v>917</v>
      </c>
      <c r="F471" s="142">
        <v>2</v>
      </c>
      <c r="G471" s="142">
        <v>2</v>
      </c>
      <c r="H471" s="147">
        <v>755.2</v>
      </c>
      <c r="I471" s="147">
        <v>0</v>
      </c>
      <c r="J471" s="147">
        <v>755.2</v>
      </c>
      <c r="K471" s="97">
        <f>SUM(L471:O471)</f>
        <v>300000</v>
      </c>
      <c r="L471" s="82">
        <v>0</v>
      </c>
      <c r="M471" s="82">
        <v>0</v>
      </c>
      <c r="N471" s="82">
        <v>0</v>
      </c>
      <c r="O471" s="82">
        <v>300000</v>
      </c>
      <c r="P471" s="105">
        <f t="shared" si="83"/>
        <v>397.24576271186436</v>
      </c>
      <c r="Q471" s="97">
        <v>9673</v>
      </c>
      <c r="R471" s="27" t="s">
        <v>72</v>
      </c>
      <c r="S471" s="46"/>
      <c r="T471" s="46"/>
      <c r="U471" s="46"/>
    </row>
    <row r="472" spans="1:21" s="47" customFormat="1" ht="21.95" customHeight="1">
      <c r="A472" s="176"/>
      <c r="B472" s="146"/>
      <c r="C472" s="127"/>
      <c r="D472" s="145"/>
      <c r="E472" s="145"/>
      <c r="F472" s="142"/>
      <c r="G472" s="142"/>
      <c r="H472" s="147"/>
      <c r="I472" s="147"/>
      <c r="J472" s="147"/>
      <c r="K472" s="97">
        <f t="shared" si="82"/>
        <v>3533170</v>
      </c>
      <c r="L472" s="82">
        <v>0</v>
      </c>
      <c r="M472" s="82">
        <v>0</v>
      </c>
      <c r="N472" s="82">
        <v>0</v>
      </c>
      <c r="O472" s="95">
        <v>3533170</v>
      </c>
      <c r="P472" s="105">
        <f>K472/H471</f>
        <v>4678.4560381355932</v>
      </c>
      <c r="Q472" s="97">
        <v>9673</v>
      </c>
      <c r="R472" s="91" t="s">
        <v>73</v>
      </c>
      <c r="S472" s="46"/>
      <c r="T472" s="46"/>
      <c r="U472" s="62"/>
    </row>
    <row r="473" spans="1:21" s="47" customFormat="1" ht="21.95" customHeight="1">
      <c r="A473" s="104" t="s">
        <v>1200</v>
      </c>
      <c r="B473" s="89" t="s">
        <v>373</v>
      </c>
      <c r="C473" s="94">
        <v>1959</v>
      </c>
      <c r="D473" s="87" t="s">
        <v>27</v>
      </c>
      <c r="E473" s="87" t="s">
        <v>26</v>
      </c>
      <c r="F473" s="90">
        <v>3</v>
      </c>
      <c r="G473" s="90">
        <v>3</v>
      </c>
      <c r="H473" s="95">
        <v>1112.08</v>
      </c>
      <c r="I473" s="105">
        <v>0</v>
      </c>
      <c r="J473" s="95">
        <v>1112.08</v>
      </c>
      <c r="K473" s="97">
        <f t="shared" si="82"/>
        <v>3773790</v>
      </c>
      <c r="L473" s="82">
        <v>0</v>
      </c>
      <c r="M473" s="82">
        <v>0</v>
      </c>
      <c r="N473" s="82">
        <v>0</v>
      </c>
      <c r="O473" s="95">
        <v>3773790</v>
      </c>
      <c r="P473" s="105">
        <f t="shared" si="83"/>
        <v>3393.4519099345375</v>
      </c>
      <c r="Q473" s="97">
        <v>9673</v>
      </c>
      <c r="R473" s="27" t="s">
        <v>73</v>
      </c>
      <c r="S473" s="46"/>
      <c r="T473" s="46"/>
      <c r="U473" s="46"/>
    </row>
    <row r="474" spans="1:21" s="47" customFormat="1" ht="23.1" customHeight="1">
      <c r="A474" s="176" t="s">
        <v>1201</v>
      </c>
      <c r="B474" s="141" t="s">
        <v>374</v>
      </c>
      <c r="C474" s="127">
        <v>1957</v>
      </c>
      <c r="D474" s="145" t="s">
        <v>27</v>
      </c>
      <c r="E474" s="145" t="s">
        <v>26</v>
      </c>
      <c r="F474" s="142">
        <v>2</v>
      </c>
      <c r="G474" s="142">
        <v>2</v>
      </c>
      <c r="H474" s="147">
        <v>748</v>
      </c>
      <c r="I474" s="177">
        <v>0</v>
      </c>
      <c r="J474" s="147">
        <v>748</v>
      </c>
      <c r="K474" s="97">
        <f>SUM(L474:O474)</f>
        <v>300000</v>
      </c>
      <c r="L474" s="82">
        <v>0</v>
      </c>
      <c r="M474" s="82">
        <v>0</v>
      </c>
      <c r="N474" s="82">
        <v>0</v>
      </c>
      <c r="O474" s="82">
        <v>300000</v>
      </c>
      <c r="P474" s="105">
        <f t="shared" si="83"/>
        <v>401.06951871657753</v>
      </c>
      <c r="Q474" s="97">
        <v>9673</v>
      </c>
      <c r="R474" s="27" t="s">
        <v>72</v>
      </c>
      <c r="S474" s="46"/>
      <c r="T474" s="46"/>
      <c r="U474" s="46"/>
    </row>
    <row r="475" spans="1:21" s="47" customFormat="1" ht="23.1" customHeight="1">
      <c r="A475" s="176"/>
      <c r="B475" s="141"/>
      <c r="C475" s="127"/>
      <c r="D475" s="145"/>
      <c r="E475" s="145"/>
      <c r="F475" s="142"/>
      <c r="G475" s="142"/>
      <c r="H475" s="147"/>
      <c r="I475" s="177"/>
      <c r="J475" s="147"/>
      <c r="K475" s="97">
        <f t="shared" si="82"/>
        <v>6274060</v>
      </c>
      <c r="L475" s="82">
        <v>0</v>
      </c>
      <c r="M475" s="82">
        <v>0</v>
      </c>
      <c r="N475" s="82">
        <v>0</v>
      </c>
      <c r="O475" s="95">
        <v>6274060</v>
      </c>
      <c r="P475" s="105">
        <f>K475/H474</f>
        <v>8387.7807486631009</v>
      </c>
      <c r="Q475" s="97">
        <v>9673</v>
      </c>
      <c r="R475" s="91" t="s">
        <v>73</v>
      </c>
      <c r="S475" s="62"/>
      <c r="T475" s="62"/>
      <c r="U475" s="46"/>
    </row>
    <row r="476" spans="1:21" s="47" customFormat="1" ht="23.1" customHeight="1">
      <c r="A476" s="104" t="s">
        <v>1202</v>
      </c>
      <c r="B476" s="93" t="s">
        <v>375</v>
      </c>
      <c r="C476" s="94">
        <v>1960</v>
      </c>
      <c r="D476" s="87" t="s">
        <v>27</v>
      </c>
      <c r="E476" s="87" t="s">
        <v>26</v>
      </c>
      <c r="F476" s="94">
        <v>2</v>
      </c>
      <c r="G476" s="94">
        <v>1</v>
      </c>
      <c r="H476" s="95">
        <v>304.8</v>
      </c>
      <c r="I476" s="95">
        <v>0</v>
      </c>
      <c r="J476" s="95">
        <v>304.8</v>
      </c>
      <c r="K476" s="97">
        <f t="shared" si="82"/>
        <v>1644780</v>
      </c>
      <c r="L476" s="82">
        <v>0</v>
      </c>
      <c r="M476" s="82">
        <v>0</v>
      </c>
      <c r="N476" s="82">
        <v>0</v>
      </c>
      <c r="O476" s="96">
        <v>1644780</v>
      </c>
      <c r="P476" s="105">
        <f t="shared" si="83"/>
        <v>5396.2598425196848</v>
      </c>
      <c r="Q476" s="97">
        <v>9673</v>
      </c>
      <c r="R476" s="91" t="s">
        <v>74</v>
      </c>
      <c r="S476" s="46"/>
      <c r="T476" s="46"/>
      <c r="U476" s="46"/>
    </row>
    <row r="477" spans="1:21" s="47" customFormat="1" ht="23.1" customHeight="1">
      <c r="A477" s="104" t="s">
        <v>1203</v>
      </c>
      <c r="B477" s="93" t="s">
        <v>376</v>
      </c>
      <c r="C477" s="94">
        <v>1959</v>
      </c>
      <c r="D477" s="87" t="s">
        <v>27</v>
      </c>
      <c r="E477" s="87" t="s">
        <v>26</v>
      </c>
      <c r="F477" s="90">
        <v>2</v>
      </c>
      <c r="G477" s="90">
        <v>1</v>
      </c>
      <c r="H477" s="97">
        <v>274.07</v>
      </c>
      <c r="I477" s="97">
        <v>0</v>
      </c>
      <c r="J477" s="97">
        <v>274.07</v>
      </c>
      <c r="K477" s="97">
        <f t="shared" si="82"/>
        <v>1586480</v>
      </c>
      <c r="L477" s="82">
        <v>0</v>
      </c>
      <c r="M477" s="82">
        <v>0</v>
      </c>
      <c r="N477" s="82">
        <v>0</v>
      </c>
      <c r="O477" s="97">
        <v>1586480</v>
      </c>
      <c r="P477" s="105">
        <f t="shared" si="83"/>
        <v>5788.5941547779767</v>
      </c>
      <c r="Q477" s="97">
        <v>9673</v>
      </c>
      <c r="R477" s="27" t="s">
        <v>73</v>
      </c>
      <c r="S477" s="46"/>
      <c r="T477" s="46"/>
      <c r="U477" s="46"/>
    </row>
    <row r="478" spans="1:21" s="46" customFormat="1" ht="23.1" customHeight="1">
      <c r="A478" s="104" t="s">
        <v>1204</v>
      </c>
      <c r="B478" s="93" t="s">
        <v>377</v>
      </c>
      <c r="C478" s="94">
        <v>1961</v>
      </c>
      <c r="D478" s="87" t="s">
        <v>27</v>
      </c>
      <c r="E478" s="87" t="s">
        <v>26</v>
      </c>
      <c r="F478" s="90">
        <v>5</v>
      </c>
      <c r="G478" s="90">
        <v>3</v>
      </c>
      <c r="H478" s="95">
        <v>2463.0300000000002</v>
      </c>
      <c r="I478" s="95">
        <v>0</v>
      </c>
      <c r="J478" s="95">
        <v>2463.0300000000002</v>
      </c>
      <c r="K478" s="97">
        <f t="shared" si="82"/>
        <v>9928247</v>
      </c>
      <c r="L478" s="82">
        <v>0</v>
      </c>
      <c r="M478" s="82">
        <v>0</v>
      </c>
      <c r="N478" s="82">
        <v>0</v>
      </c>
      <c r="O478" s="95">
        <v>9928247</v>
      </c>
      <c r="P478" s="105">
        <f t="shared" si="83"/>
        <v>4030.9078655152389</v>
      </c>
      <c r="Q478" s="97">
        <v>9673</v>
      </c>
      <c r="R478" s="27" t="s">
        <v>74</v>
      </c>
    </row>
    <row r="479" spans="1:21" s="47" customFormat="1" ht="23.1" customHeight="1">
      <c r="A479" s="104" t="s">
        <v>1205</v>
      </c>
      <c r="B479" s="93" t="s">
        <v>378</v>
      </c>
      <c r="C479" s="94">
        <v>1961</v>
      </c>
      <c r="D479" s="87" t="s">
        <v>27</v>
      </c>
      <c r="E479" s="87" t="s">
        <v>26</v>
      </c>
      <c r="F479" s="94">
        <v>5</v>
      </c>
      <c r="G479" s="94">
        <v>3</v>
      </c>
      <c r="H479" s="95">
        <v>2412.3000000000002</v>
      </c>
      <c r="I479" s="95">
        <v>0</v>
      </c>
      <c r="J479" s="95">
        <v>2412.3000000000002</v>
      </c>
      <c r="K479" s="97">
        <f t="shared" si="82"/>
        <v>4806230</v>
      </c>
      <c r="L479" s="82">
        <v>0</v>
      </c>
      <c r="M479" s="82">
        <v>0</v>
      </c>
      <c r="N479" s="82">
        <v>0</v>
      </c>
      <c r="O479" s="96">
        <v>4806230</v>
      </c>
      <c r="P479" s="105">
        <f t="shared" si="83"/>
        <v>1992.3848609211125</v>
      </c>
      <c r="Q479" s="97">
        <v>9673</v>
      </c>
      <c r="R479" s="27" t="s">
        <v>74</v>
      </c>
      <c r="S479" s="46"/>
      <c r="T479" s="46"/>
      <c r="U479" s="46"/>
    </row>
    <row r="480" spans="1:21" s="46" customFormat="1" ht="23.1" customHeight="1">
      <c r="A480" s="104" t="s">
        <v>1206</v>
      </c>
      <c r="B480" s="89" t="s">
        <v>379</v>
      </c>
      <c r="C480" s="94" t="s">
        <v>918</v>
      </c>
      <c r="D480" s="87" t="s">
        <v>27</v>
      </c>
      <c r="E480" s="87" t="s">
        <v>26</v>
      </c>
      <c r="F480" s="90">
        <v>4</v>
      </c>
      <c r="G480" s="90">
        <v>3</v>
      </c>
      <c r="H480" s="97">
        <v>2217.13</v>
      </c>
      <c r="I480" s="97">
        <v>62.3</v>
      </c>
      <c r="J480" s="97">
        <v>2154.83</v>
      </c>
      <c r="K480" s="97">
        <f t="shared" si="82"/>
        <v>6758070</v>
      </c>
      <c r="L480" s="82">
        <v>0</v>
      </c>
      <c r="M480" s="82">
        <v>0</v>
      </c>
      <c r="N480" s="82">
        <v>0</v>
      </c>
      <c r="O480" s="97">
        <v>6758070</v>
      </c>
      <c r="P480" s="105">
        <f t="shared" si="83"/>
        <v>3048.1162584061376</v>
      </c>
      <c r="Q480" s="97">
        <v>9673</v>
      </c>
      <c r="R480" s="30" t="s">
        <v>72</v>
      </c>
    </row>
    <row r="481" spans="1:21" s="46" customFormat="1" ht="23.1" customHeight="1">
      <c r="A481" s="104" t="s">
        <v>1207</v>
      </c>
      <c r="B481" s="89" t="s">
        <v>380</v>
      </c>
      <c r="C481" s="94" t="s">
        <v>919</v>
      </c>
      <c r="D481" s="87" t="s">
        <v>27</v>
      </c>
      <c r="E481" s="87" t="s">
        <v>26</v>
      </c>
      <c r="F481" s="90">
        <v>3</v>
      </c>
      <c r="G481" s="90">
        <v>6</v>
      </c>
      <c r="H481" s="95">
        <v>1980.87</v>
      </c>
      <c r="I481" s="97">
        <v>727.2</v>
      </c>
      <c r="J481" s="95">
        <v>1253.67</v>
      </c>
      <c r="K481" s="97">
        <f t="shared" si="82"/>
        <v>16655539.5</v>
      </c>
      <c r="L481" s="82">
        <v>0</v>
      </c>
      <c r="M481" s="82">
        <v>0</v>
      </c>
      <c r="N481" s="82">
        <v>0</v>
      </c>
      <c r="O481" s="95">
        <v>16655539.5</v>
      </c>
      <c r="P481" s="105">
        <f t="shared" si="83"/>
        <v>8408.1941268230639</v>
      </c>
      <c r="Q481" s="97">
        <v>9673</v>
      </c>
      <c r="R481" s="91" t="s">
        <v>72</v>
      </c>
      <c r="S481" s="62"/>
      <c r="T481" s="62"/>
    </row>
    <row r="482" spans="1:21" s="47" customFormat="1" ht="23.1" customHeight="1">
      <c r="A482" s="104" t="s">
        <v>1845</v>
      </c>
      <c r="B482" s="93" t="s">
        <v>381</v>
      </c>
      <c r="C482" s="94">
        <v>1947</v>
      </c>
      <c r="D482" s="87" t="s">
        <v>27</v>
      </c>
      <c r="E482" s="87" t="s">
        <v>917</v>
      </c>
      <c r="F482" s="90">
        <v>2</v>
      </c>
      <c r="G482" s="90">
        <v>2</v>
      </c>
      <c r="H482" s="95">
        <v>908.6</v>
      </c>
      <c r="I482" s="97">
        <v>0</v>
      </c>
      <c r="J482" s="95">
        <v>669.3</v>
      </c>
      <c r="K482" s="97">
        <f>SUM(L482:O482)</f>
        <v>7082115</v>
      </c>
      <c r="L482" s="82">
        <v>0</v>
      </c>
      <c r="M482" s="82">
        <v>0</v>
      </c>
      <c r="N482" s="82">
        <v>0</v>
      </c>
      <c r="O482" s="95">
        <v>7082115</v>
      </c>
      <c r="P482" s="105">
        <f t="shared" si="83"/>
        <v>7794.5355491965656</v>
      </c>
      <c r="Q482" s="97">
        <v>9673</v>
      </c>
      <c r="R482" s="91" t="s">
        <v>72</v>
      </c>
      <c r="S482" s="46"/>
      <c r="T482" s="46"/>
      <c r="U482" s="46"/>
    </row>
    <row r="483" spans="1:21" s="47" customFormat="1" ht="23.1" customHeight="1">
      <c r="A483" s="104" t="s">
        <v>1208</v>
      </c>
      <c r="B483" s="93" t="s">
        <v>382</v>
      </c>
      <c r="C483" s="94">
        <v>1961</v>
      </c>
      <c r="D483" s="87" t="s">
        <v>27</v>
      </c>
      <c r="E483" s="87" t="s">
        <v>26</v>
      </c>
      <c r="F483" s="90">
        <v>5</v>
      </c>
      <c r="G483" s="90">
        <v>3</v>
      </c>
      <c r="H483" s="95">
        <v>2509.56</v>
      </c>
      <c r="I483" s="97">
        <v>44.9</v>
      </c>
      <c r="J483" s="95">
        <v>2464.66</v>
      </c>
      <c r="K483" s="97">
        <f t="shared" si="82"/>
        <v>4885200</v>
      </c>
      <c r="L483" s="82">
        <v>0</v>
      </c>
      <c r="M483" s="82">
        <v>0</v>
      </c>
      <c r="N483" s="82">
        <v>0</v>
      </c>
      <c r="O483" s="95">
        <v>4885200</v>
      </c>
      <c r="P483" s="105">
        <f t="shared" si="83"/>
        <v>1946.6360636924401</v>
      </c>
      <c r="Q483" s="97">
        <v>9673</v>
      </c>
      <c r="R483" s="27" t="s">
        <v>74</v>
      </c>
      <c r="S483" s="46"/>
      <c r="T483" s="46"/>
      <c r="U483" s="46"/>
    </row>
    <row r="484" spans="1:21" s="46" customFormat="1" ht="23.1" customHeight="1">
      <c r="A484" s="104" t="s">
        <v>1209</v>
      </c>
      <c r="B484" s="93" t="s">
        <v>383</v>
      </c>
      <c r="C484" s="94">
        <v>1959</v>
      </c>
      <c r="D484" s="87" t="s">
        <v>27</v>
      </c>
      <c r="E484" s="87" t="s">
        <v>26</v>
      </c>
      <c r="F484" s="90">
        <v>4</v>
      </c>
      <c r="G484" s="90">
        <v>2</v>
      </c>
      <c r="H484" s="95">
        <v>1693</v>
      </c>
      <c r="I484" s="97">
        <v>67</v>
      </c>
      <c r="J484" s="95">
        <v>1179.5999999999999</v>
      </c>
      <c r="K484" s="97">
        <f t="shared" si="82"/>
        <v>6939850</v>
      </c>
      <c r="L484" s="82">
        <v>0</v>
      </c>
      <c r="M484" s="82">
        <v>0</v>
      </c>
      <c r="N484" s="82">
        <v>0</v>
      </c>
      <c r="O484" s="95">
        <v>6939850</v>
      </c>
      <c r="P484" s="105">
        <f t="shared" si="83"/>
        <v>4099.1435321913759</v>
      </c>
      <c r="Q484" s="97">
        <v>9673</v>
      </c>
      <c r="R484" s="27" t="s">
        <v>73</v>
      </c>
    </row>
    <row r="485" spans="1:21" s="46" customFormat="1" ht="23.1" customHeight="1">
      <c r="A485" s="176" t="s">
        <v>1210</v>
      </c>
      <c r="B485" s="146" t="s">
        <v>384</v>
      </c>
      <c r="C485" s="127">
        <v>1941</v>
      </c>
      <c r="D485" s="127" t="s">
        <v>27</v>
      </c>
      <c r="E485" s="127" t="s">
        <v>26</v>
      </c>
      <c r="F485" s="127">
        <v>4</v>
      </c>
      <c r="G485" s="127">
        <v>2</v>
      </c>
      <c r="H485" s="147">
        <v>1207.92</v>
      </c>
      <c r="I485" s="147">
        <v>0</v>
      </c>
      <c r="J485" s="147">
        <v>1207.92</v>
      </c>
      <c r="K485" s="97">
        <f t="shared" si="82"/>
        <v>5013050</v>
      </c>
      <c r="L485" s="82">
        <v>0</v>
      </c>
      <c r="M485" s="82">
        <v>0</v>
      </c>
      <c r="N485" s="82">
        <v>0</v>
      </c>
      <c r="O485" s="96">
        <v>5013050</v>
      </c>
      <c r="P485" s="105">
        <f t="shared" si="83"/>
        <v>4150.1506722299491</v>
      </c>
      <c r="Q485" s="97">
        <v>9673</v>
      </c>
      <c r="R485" s="91" t="s">
        <v>72</v>
      </c>
    </row>
    <row r="486" spans="1:21" s="46" customFormat="1" ht="23.1" customHeight="1">
      <c r="A486" s="176"/>
      <c r="B486" s="146"/>
      <c r="C486" s="127"/>
      <c r="D486" s="127"/>
      <c r="E486" s="127"/>
      <c r="F486" s="127"/>
      <c r="G486" s="127"/>
      <c r="H486" s="147"/>
      <c r="I486" s="147"/>
      <c r="J486" s="147"/>
      <c r="K486" s="97">
        <f>SUM(L486:O486)</f>
        <v>3038612</v>
      </c>
      <c r="L486" s="82">
        <v>0</v>
      </c>
      <c r="M486" s="82">
        <v>0</v>
      </c>
      <c r="N486" s="82">
        <v>0</v>
      </c>
      <c r="O486" s="125">
        <v>3038612</v>
      </c>
      <c r="P486" s="105">
        <f>K486/H485</f>
        <v>2515.5738790648384</v>
      </c>
      <c r="Q486" s="97">
        <v>9673</v>
      </c>
      <c r="R486" s="91" t="s">
        <v>73</v>
      </c>
    </row>
    <row r="487" spans="1:21" s="46" customFormat="1" ht="23.1" customHeight="1">
      <c r="A487" s="104" t="s">
        <v>1211</v>
      </c>
      <c r="B487" s="93" t="s">
        <v>385</v>
      </c>
      <c r="C487" s="94">
        <v>1960</v>
      </c>
      <c r="D487" s="94" t="s">
        <v>27</v>
      </c>
      <c r="E487" s="94" t="s">
        <v>26</v>
      </c>
      <c r="F487" s="90">
        <v>2</v>
      </c>
      <c r="G487" s="90">
        <v>2</v>
      </c>
      <c r="H487" s="95">
        <v>702.2</v>
      </c>
      <c r="I487" s="95">
        <v>54.2</v>
      </c>
      <c r="J487" s="95">
        <v>648</v>
      </c>
      <c r="K487" s="97">
        <f t="shared" si="82"/>
        <v>3159520</v>
      </c>
      <c r="L487" s="82">
        <v>0</v>
      </c>
      <c r="M487" s="82">
        <v>0</v>
      </c>
      <c r="N487" s="82">
        <v>0</v>
      </c>
      <c r="O487" s="95">
        <v>3159520</v>
      </c>
      <c r="P487" s="105">
        <f t="shared" si="83"/>
        <v>4499.458843634292</v>
      </c>
      <c r="Q487" s="97">
        <v>9673</v>
      </c>
      <c r="R487" s="91" t="s">
        <v>74</v>
      </c>
    </row>
    <row r="488" spans="1:21" s="46" customFormat="1" ht="23.1" customHeight="1">
      <c r="A488" s="104" t="s">
        <v>1212</v>
      </c>
      <c r="B488" s="93" t="s">
        <v>386</v>
      </c>
      <c r="C488" s="94">
        <v>1961</v>
      </c>
      <c r="D488" s="94" t="s">
        <v>27</v>
      </c>
      <c r="E488" s="94" t="s">
        <v>26</v>
      </c>
      <c r="F488" s="90">
        <v>2</v>
      </c>
      <c r="G488" s="90">
        <v>2</v>
      </c>
      <c r="H488" s="95">
        <v>707</v>
      </c>
      <c r="I488" s="97">
        <v>53</v>
      </c>
      <c r="J488" s="95">
        <v>654</v>
      </c>
      <c r="K488" s="97">
        <f t="shared" si="82"/>
        <v>3212997</v>
      </c>
      <c r="L488" s="82">
        <v>0</v>
      </c>
      <c r="M488" s="82">
        <v>0</v>
      </c>
      <c r="N488" s="82">
        <v>0</v>
      </c>
      <c r="O488" s="95">
        <v>3212997</v>
      </c>
      <c r="P488" s="105">
        <f t="shared" si="83"/>
        <v>4544.5502121640739</v>
      </c>
      <c r="Q488" s="97">
        <v>9673</v>
      </c>
      <c r="R488" s="27" t="s">
        <v>74</v>
      </c>
      <c r="S488" s="62"/>
      <c r="T488" s="62"/>
    </row>
    <row r="489" spans="1:21" s="46" customFormat="1" ht="23.1" customHeight="1">
      <c r="A489" s="104" t="s">
        <v>1213</v>
      </c>
      <c r="B489" s="93" t="s">
        <v>387</v>
      </c>
      <c r="C489" s="94">
        <v>1959</v>
      </c>
      <c r="D489" s="94" t="s">
        <v>27</v>
      </c>
      <c r="E489" s="94" t="s">
        <v>26</v>
      </c>
      <c r="F489" s="94">
        <v>2</v>
      </c>
      <c r="G489" s="94">
        <v>1</v>
      </c>
      <c r="H489" s="95">
        <v>271.3</v>
      </c>
      <c r="I489" s="95">
        <v>0</v>
      </c>
      <c r="J489" s="95">
        <v>271.3</v>
      </c>
      <c r="K489" s="97">
        <f t="shared" si="82"/>
        <v>1370770</v>
      </c>
      <c r="L489" s="82">
        <v>0</v>
      </c>
      <c r="M489" s="82">
        <v>0</v>
      </c>
      <c r="N489" s="82">
        <v>0</v>
      </c>
      <c r="O489" s="96">
        <v>1370770</v>
      </c>
      <c r="P489" s="105">
        <f t="shared" si="83"/>
        <v>5052.5985993365275</v>
      </c>
      <c r="Q489" s="97">
        <v>9673</v>
      </c>
      <c r="R489" s="91" t="s">
        <v>74</v>
      </c>
    </row>
    <row r="490" spans="1:21" s="47" customFormat="1" ht="23.1" customHeight="1">
      <c r="A490" s="104" t="s">
        <v>1214</v>
      </c>
      <c r="B490" s="93" t="s">
        <v>388</v>
      </c>
      <c r="C490" s="94">
        <v>1960</v>
      </c>
      <c r="D490" s="94" t="s">
        <v>27</v>
      </c>
      <c r="E490" s="94" t="s">
        <v>26</v>
      </c>
      <c r="F490" s="90">
        <v>2</v>
      </c>
      <c r="G490" s="90">
        <v>1</v>
      </c>
      <c r="H490" s="97">
        <v>323.3</v>
      </c>
      <c r="I490" s="97">
        <v>26</v>
      </c>
      <c r="J490" s="97">
        <v>206.3</v>
      </c>
      <c r="K490" s="97">
        <f t="shared" si="82"/>
        <v>1337168</v>
      </c>
      <c r="L490" s="82">
        <v>0</v>
      </c>
      <c r="M490" s="82">
        <v>0</v>
      </c>
      <c r="N490" s="82">
        <v>0</v>
      </c>
      <c r="O490" s="97">
        <v>1337168</v>
      </c>
      <c r="P490" s="105">
        <f t="shared" si="83"/>
        <v>4135.9975255180943</v>
      </c>
      <c r="Q490" s="97">
        <v>9673</v>
      </c>
      <c r="R490" s="30" t="s">
        <v>74</v>
      </c>
      <c r="S490" s="46"/>
      <c r="T490" s="46"/>
      <c r="U490" s="46"/>
    </row>
    <row r="491" spans="1:21" s="46" customFormat="1" ht="23.1" customHeight="1">
      <c r="A491" s="104" t="s">
        <v>1215</v>
      </c>
      <c r="B491" s="93" t="s">
        <v>391</v>
      </c>
      <c r="C491" s="94">
        <v>1958</v>
      </c>
      <c r="D491" s="94" t="s">
        <v>27</v>
      </c>
      <c r="E491" s="94" t="s">
        <v>26</v>
      </c>
      <c r="F491" s="94">
        <v>2</v>
      </c>
      <c r="G491" s="94">
        <v>2</v>
      </c>
      <c r="H491" s="95">
        <v>588.62</v>
      </c>
      <c r="I491" s="95">
        <v>0</v>
      </c>
      <c r="J491" s="95">
        <v>588.62</v>
      </c>
      <c r="K491" s="97">
        <f>SUM(L491:O491)</f>
        <v>3473810</v>
      </c>
      <c r="L491" s="82">
        <v>0</v>
      </c>
      <c r="M491" s="82">
        <v>0</v>
      </c>
      <c r="N491" s="82">
        <v>0</v>
      </c>
      <c r="O491" s="96">
        <v>3473810</v>
      </c>
      <c r="P491" s="105">
        <f>K491/H491</f>
        <v>5901.6173422581633</v>
      </c>
      <c r="Q491" s="97">
        <v>9673</v>
      </c>
      <c r="R491" s="91" t="s">
        <v>72</v>
      </c>
    </row>
    <row r="492" spans="1:21" s="47" customFormat="1" ht="23.1" customHeight="1">
      <c r="A492" s="104" t="s">
        <v>1216</v>
      </c>
      <c r="B492" s="93" t="s">
        <v>392</v>
      </c>
      <c r="C492" s="94">
        <v>1958</v>
      </c>
      <c r="D492" s="94" t="s">
        <v>27</v>
      </c>
      <c r="E492" s="94" t="s">
        <v>26</v>
      </c>
      <c r="F492" s="90">
        <v>2</v>
      </c>
      <c r="G492" s="90">
        <v>1</v>
      </c>
      <c r="H492" s="97">
        <v>444.66</v>
      </c>
      <c r="I492" s="97">
        <v>0</v>
      </c>
      <c r="J492" s="97">
        <v>444.66</v>
      </c>
      <c r="K492" s="97">
        <f>SUM(L492:O492)</f>
        <v>2346500</v>
      </c>
      <c r="L492" s="82">
        <v>0</v>
      </c>
      <c r="M492" s="82">
        <v>0</v>
      </c>
      <c r="N492" s="82">
        <v>0</v>
      </c>
      <c r="O492" s="97">
        <v>2346500</v>
      </c>
      <c r="P492" s="105">
        <f>K492/H492</f>
        <v>5277.0656231727608</v>
      </c>
      <c r="Q492" s="97">
        <v>9673</v>
      </c>
      <c r="R492" s="91" t="s">
        <v>72</v>
      </c>
      <c r="S492" s="46"/>
      <c r="T492" s="46"/>
      <c r="U492" s="46"/>
    </row>
    <row r="493" spans="1:21" s="46" customFormat="1" ht="23.1" customHeight="1">
      <c r="A493" s="104" t="s">
        <v>1217</v>
      </c>
      <c r="B493" s="93" t="s">
        <v>389</v>
      </c>
      <c r="C493" s="94">
        <v>1956</v>
      </c>
      <c r="D493" s="94" t="s">
        <v>27</v>
      </c>
      <c r="E493" s="94" t="s">
        <v>26</v>
      </c>
      <c r="F493" s="90">
        <v>2</v>
      </c>
      <c r="G493" s="90">
        <v>1</v>
      </c>
      <c r="H493" s="95">
        <v>369.5</v>
      </c>
      <c r="I493" s="95">
        <v>0</v>
      </c>
      <c r="J493" s="95">
        <v>369.5</v>
      </c>
      <c r="K493" s="97">
        <f t="shared" si="82"/>
        <v>2346500</v>
      </c>
      <c r="L493" s="82">
        <v>0</v>
      </c>
      <c r="M493" s="82">
        <v>0</v>
      </c>
      <c r="N493" s="82">
        <v>0</v>
      </c>
      <c r="O493" s="95">
        <v>2346500</v>
      </c>
      <c r="P493" s="105">
        <f t="shared" si="83"/>
        <v>6350.4736129905277</v>
      </c>
      <c r="Q493" s="97">
        <v>9673</v>
      </c>
      <c r="R493" s="91" t="s">
        <v>72</v>
      </c>
      <c r="S493" s="62"/>
      <c r="T493" s="62"/>
    </row>
    <row r="494" spans="1:21" s="46" customFormat="1" ht="23.1" customHeight="1">
      <c r="A494" s="104" t="s">
        <v>1218</v>
      </c>
      <c r="B494" s="93" t="s">
        <v>390</v>
      </c>
      <c r="C494" s="94">
        <v>1961</v>
      </c>
      <c r="D494" s="94" t="s">
        <v>27</v>
      </c>
      <c r="E494" s="94" t="s">
        <v>26</v>
      </c>
      <c r="F494" s="90">
        <v>2</v>
      </c>
      <c r="G494" s="90">
        <v>1</v>
      </c>
      <c r="H494" s="95">
        <v>267.74</v>
      </c>
      <c r="I494" s="95">
        <v>0</v>
      </c>
      <c r="J494" s="95">
        <v>267.74</v>
      </c>
      <c r="K494" s="97">
        <f t="shared" si="82"/>
        <v>1567930</v>
      </c>
      <c r="L494" s="82">
        <v>0</v>
      </c>
      <c r="M494" s="82">
        <v>0</v>
      </c>
      <c r="N494" s="82">
        <v>0</v>
      </c>
      <c r="O494" s="95">
        <v>1567930</v>
      </c>
      <c r="P494" s="105">
        <f t="shared" si="83"/>
        <v>5856.166430118772</v>
      </c>
      <c r="Q494" s="97">
        <v>9673</v>
      </c>
      <c r="R494" s="27" t="s">
        <v>74</v>
      </c>
    </row>
    <row r="495" spans="1:21" s="46" customFormat="1" ht="23.1" customHeight="1">
      <c r="A495" s="104" t="s">
        <v>1219</v>
      </c>
      <c r="B495" s="93" t="s">
        <v>393</v>
      </c>
      <c r="C495" s="94">
        <v>1958</v>
      </c>
      <c r="D495" s="94" t="s">
        <v>27</v>
      </c>
      <c r="E495" s="94" t="s">
        <v>26</v>
      </c>
      <c r="F495" s="90">
        <v>2</v>
      </c>
      <c r="G495" s="90">
        <v>1</v>
      </c>
      <c r="H495" s="95">
        <v>239.1</v>
      </c>
      <c r="I495" s="105">
        <v>0</v>
      </c>
      <c r="J495" s="95">
        <v>239.1</v>
      </c>
      <c r="K495" s="97">
        <f t="shared" si="82"/>
        <v>1708380</v>
      </c>
      <c r="L495" s="82">
        <v>0</v>
      </c>
      <c r="M495" s="82">
        <v>0</v>
      </c>
      <c r="N495" s="82">
        <v>0</v>
      </c>
      <c r="O495" s="95">
        <v>1708380</v>
      </c>
      <c r="P495" s="105">
        <f t="shared" si="83"/>
        <v>7145.04391468005</v>
      </c>
      <c r="Q495" s="97">
        <v>9673</v>
      </c>
      <c r="R495" s="91" t="s">
        <v>72</v>
      </c>
      <c r="S495" s="62"/>
      <c r="T495" s="62"/>
    </row>
    <row r="496" spans="1:21" s="46" customFormat="1" ht="23.1" customHeight="1">
      <c r="A496" s="104" t="s">
        <v>1856</v>
      </c>
      <c r="B496" s="93" t="s">
        <v>394</v>
      </c>
      <c r="C496" s="94">
        <v>1958</v>
      </c>
      <c r="D496" s="94" t="s">
        <v>27</v>
      </c>
      <c r="E496" s="94" t="s">
        <v>26</v>
      </c>
      <c r="F496" s="90">
        <v>2</v>
      </c>
      <c r="G496" s="90">
        <v>1</v>
      </c>
      <c r="H496" s="95">
        <v>248.85</v>
      </c>
      <c r="I496" s="95">
        <v>0</v>
      </c>
      <c r="J496" s="95">
        <v>248.85</v>
      </c>
      <c r="K496" s="97">
        <f t="shared" si="82"/>
        <v>1708380</v>
      </c>
      <c r="L496" s="82">
        <v>0</v>
      </c>
      <c r="M496" s="82">
        <v>0</v>
      </c>
      <c r="N496" s="82">
        <v>0</v>
      </c>
      <c r="O496" s="95">
        <v>1708380</v>
      </c>
      <c r="P496" s="105">
        <f t="shared" si="83"/>
        <v>6865.0994575045206</v>
      </c>
      <c r="Q496" s="97">
        <v>9673</v>
      </c>
      <c r="R496" s="91" t="s">
        <v>72</v>
      </c>
    </row>
    <row r="497" spans="1:21" s="47" customFormat="1" ht="23.1" customHeight="1">
      <c r="A497" s="176" t="s">
        <v>1220</v>
      </c>
      <c r="B497" s="146" t="s">
        <v>395</v>
      </c>
      <c r="C497" s="127">
        <v>1953</v>
      </c>
      <c r="D497" s="127" t="s">
        <v>27</v>
      </c>
      <c r="E497" s="127" t="s">
        <v>126</v>
      </c>
      <c r="F497" s="127">
        <v>2</v>
      </c>
      <c r="G497" s="127">
        <v>2</v>
      </c>
      <c r="H497" s="147">
        <v>371.4</v>
      </c>
      <c r="I497" s="147">
        <v>0</v>
      </c>
      <c r="J497" s="147">
        <v>42.2</v>
      </c>
      <c r="K497" s="97">
        <f t="shared" si="82"/>
        <v>300000</v>
      </c>
      <c r="L497" s="82">
        <v>0</v>
      </c>
      <c r="M497" s="82">
        <v>0</v>
      </c>
      <c r="N497" s="82">
        <v>0</v>
      </c>
      <c r="O497" s="82">
        <v>300000</v>
      </c>
      <c r="P497" s="105">
        <f t="shared" si="83"/>
        <v>807.75444264943462</v>
      </c>
      <c r="Q497" s="97">
        <v>9673</v>
      </c>
      <c r="R497" s="91" t="s">
        <v>72</v>
      </c>
      <c r="S497" s="46"/>
      <c r="T497" s="46"/>
      <c r="U497" s="46"/>
    </row>
    <row r="498" spans="1:21" s="47" customFormat="1" ht="23.1" customHeight="1">
      <c r="A498" s="176"/>
      <c r="B498" s="146"/>
      <c r="C498" s="127"/>
      <c r="D498" s="127"/>
      <c r="E498" s="127"/>
      <c r="F498" s="127"/>
      <c r="G498" s="127"/>
      <c r="H498" s="147"/>
      <c r="I498" s="147"/>
      <c r="J498" s="147"/>
      <c r="K498" s="97">
        <f>SUM(L498:O498)</f>
        <v>1870200</v>
      </c>
      <c r="L498" s="82">
        <v>0</v>
      </c>
      <c r="M498" s="82">
        <v>0</v>
      </c>
      <c r="N498" s="82">
        <v>0</v>
      </c>
      <c r="O498" s="96">
        <v>1870200</v>
      </c>
      <c r="P498" s="105">
        <f>K498/H497</f>
        <v>5035.541195476575</v>
      </c>
      <c r="Q498" s="97">
        <v>9673</v>
      </c>
      <c r="R498" s="91" t="s">
        <v>73</v>
      </c>
      <c r="S498" s="46"/>
      <c r="T498" s="46"/>
      <c r="U498" s="46"/>
    </row>
    <row r="499" spans="1:21" s="47" customFormat="1" ht="23.1" customHeight="1">
      <c r="A499" s="176" t="s">
        <v>1221</v>
      </c>
      <c r="B499" s="146" t="s">
        <v>396</v>
      </c>
      <c r="C499" s="127">
        <v>1953</v>
      </c>
      <c r="D499" s="127" t="s">
        <v>27</v>
      </c>
      <c r="E499" s="127" t="s">
        <v>864</v>
      </c>
      <c r="F499" s="142">
        <v>2</v>
      </c>
      <c r="G499" s="142">
        <v>2</v>
      </c>
      <c r="H499" s="147">
        <v>406.16</v>
      </c>
      <c r="I499" s="147">
        <v>0</v>
      </c>
      <c r="J499" s="147">
        <v>406.16</v>
      </c>
      <c r="K499" s="97">
        <f t="shared" si="82"/>
        <v>300000</v>
      </c>
      <c r="L499" s="82">
        <v>0</v>
      </c>
      <c r="M499" s="82">
        <v>0</v>
      </c>
      <c r="N499" s="82">
        <v>0</v>
      </c>
      <c r="O499" s="82">
        <v>300000</v>
      </c>
      <c r="P499" s="105">
        <f t="shared" si="83"/>
        <v>738.62517234587347</v>
      </c>
      <c r="Q499" s="97">
        <v>9673</v>
      </c>
      <c r="R499" s="91" t="s">
        <v>72</v>
      </c>
      <c r="S499" s="46"/>
      <c r="T499" s="46"/>
      <c r="U499" s="46"/>
    </row>
    <row r="500" spans="1:21" s="47" customFormat="1" ht="23.1" customHeight="1">
      <c r="A500" s="176"/>
      <c r="B500" s="146"/>
      <c r="C500" s="127"/>
      <c r="D500" s="127"/>
      <c r="E500" s="127"/>
      <c r="F500" s="142"/>
      <c r="G500" s="142"/>
      <c r="H500" s="147"/>
      <c r="I500" s="147"/>
      <c r="J500" s="147"/>
      <c r="K500" s="97">
        <f>SUM(L500:O500)</f>
        <v>1880800</v>
      </c>
      <c r="L500" s="82">
        <v>0</v>
      </c>
      <c r="M500" s="82">
        <v>0</v>
      </c>
      <c r="N500" s="82">
        <v>0</v>
      </c>
      <c r="O500" s="95">
        <v>1880800</v>
      </c>
      <c r="P500" s="105">
        <f>K500/H499</f>
        <v>4630.6874138270632</v>
      </c>
      <c r="Q500" s="97">
        <v>9673</v>
      </c>
      <c r="R500" s="91" t="s">
        <v>73</v>
      </c>
      <c r="S500" s="46"/>
      <c r="T500" s="46"/>
      <c r="U500" s="46"/>
    </row>
    <row r="501" spans="1:21" s="47" customFormat="1" ht="23.1" customHeight="1">
      <c r="A501" s="104" t="s">
        <v>1222</v>
      </c>
      <c r="B501" s="93" t="s">
        <v>397</v>
      </c>
      <c r="C501" s="94">
        <v>1959</v>
      </c>
      <c r="D501" s="94" t="s">
        <v>27</v>
      </c>
      <c r="E501" s="94" t="s">
        <v>26</v>
      </c>
      <c r="F501" s="90">
        <v>2</v>
      </c>
      <c r="G501" s="90">
        <v>2</v>
      </c>
      <c r="H501" s="95">
        <v>627.79999999999995</v>
      </c>
      <c r="I501" s="95">
        <v>0</v>
      </c>
      <c r="J501" s="95">
        <v>627.79999999999995</v>
      </c>
      <c r="K501" s="97">
        <f t="shared" si="82"/>
        <v>3194500</v>
      </c>
      <c r="L501" s="82">
        <v>0</v>
      </c>
      <c r="M501" s="82">
        <v>0</v>
      </c>
      <c r="N501" s="82">
        <v>0</v>
      </c>
      <c r="O501" s="95">
        <v>3194500</v>
      </c>
      <c r="P501" s="105">
        <f t="shared" si="83"/>
        <v>5088.4039503026443</v>
      </c>
      <c r="Q501" s="97">
        <v>9673</v>
      </c>
      <c r="R501" s="91" t="s">
        <v>73</v>
      </c>
      <c r="S501" s="46"/>
      <c r="T501" s="46"/>
      <c r="U501" s="62"/>
    </row>
    <row r="502" spans="1:21" s="47" customFormat="1" ht="23.1" customHeight="1">
      <c r="A502" s="104" t="s">
        <v>1223</v>
      </c>
      <c r="B502" s="93" t="s">
        <v>398</v>
      </c>
      <c r="C502" s="94">
        <v>1960</v>
      </c>
      <c r="D502" s="94" t="s">
        <v>27</v>
      </c>
      <c r="E502" s="94" t="s">
        <v>26</v>
      </c>
      <c r="F502" s="90">
        <v>2</v>
      </c>
      <c r="G502" s="90">
        <v>2</v>
      </c>
      <c r="H502" s="95">
        <v>636.6</v>
      </c>
      <c r="I502" s="95">
        <v>189.2</v>
      </c>
      <c r="J502" s="95">
        <v>447.4</v>
      </c>
      <c r="K502" s="97">
        <f t="shared" si="82"/>
        <v>3146800</v>
      </c>
      <c r="L502" s="82">
        <v>0</v>
      </c>
      <c r="M502" s="82">
        <v>0</v>
      </c>
      <c r="N502" s="82">
        <v>0</v>
      </c>
      <c r="O502" s="95">
        <v>3146800</v>
      </c>
      <c r="P502" s="105">
        <f>K502/H502</f>
        <v>4943.1354068488845</v>
      </c>
      <c r="Q502" s="97">
        <v>9673</v>
      </c>
      <c r="R502" s="30" t="s">
        <v>74</v>
      </c>
      <c r="S502" s="62"/>
      <c r="T502" s="62"/>
      <c r="U502" s="46"/>
    </row>
    <row r="503" spans="1:21" s="47" customFormat="1" ht="23.1" customHeight="1">
      <c r="A503" s="104" t="s">
        <v>1224</v>
      </c>
      <c r="B503" s="93" t="s">
        <v>1735</v>
      </c>
      <c r="C503" s="94">
        <v>1964</v>
      </c>
      <c r="D503" s="94" t="s">
        <v>27</v>
      </c>
      <c r="E503" s="94" t="s">
        <v>26</v>
      </c>
      <c r="F503" s="90">
        <v>2</v>
      </c>
      <c r="G503" s="90">
        <v>1</v>
      </c>
      <c r="H503" s="95">
        <v>389</v>
      </c>
      <c r="I503" s="95">
        <v>0</v>
      </c>
      <c r="J503" s="95">
        <v>389</v>
      </c>
      <c r="K503" s="97">
        <f>SUM(L503:O503)</f>
        <v>1692056</v>
      </c>
      <c r="L503" s="82">
        <v>0</v>
      </c>
      <c r="M503" s="82">
        <v>0</v>
      </c>
      <c r="N503" s="82">
        <v>0</v>
      </c>
      <c r="O503" s="95">
        <v>1692056</v>
      </c>
      <c r="P503" s="105">
        <f>K503/H503</f>
        <v>4349.7583547557842</v>
      </c>
      <c r="Q503" s="97">
        <v>9673</v>
      </c>
      <c r="R503" s="91" t="s">
        <v>73</v>
      </c>
      <c r="S503" s="62"/>
      <c r="T503" s="62"/>
      <c r="U503" s="46"/>
    </row>
    <row r="504" spans="1:21" s="47" customFormat="1" ht="23.1" customHeight="1">
      <c r="A504" s="104" t="s">
        <v>1225</v>
      </c>
      <c r="B504" s="93" t="s">
        <v>1714</v>
      </c>
      <c r="C504" s="94">
        <v>1958</v>
      </c>
      <c r="D504" s="94" t="s">
        <v>27</v>
      </c>
      <c r="E504" s="94" t="s">
        <v>26</v>
      </c>
      <c r="F504" s="90">
        <v>2</v>
      </c>
      <c r="G504" s="90">
        <v>2</v>
      </c>
      <c r="H504" s="95">
        <v>330</v>
      </c>
      <c r="I504" s="95">
        <v>0</v>
      </c>
      <c r="J504" s="95">
        <v>330</v>
      </c>
      <c r="K504" s="97">
        <f t="shared" si="82"/>
        <v>2932000</v>
      </c>
      <c r="L504" s="82">
        <v>0</v>
      </c>
      <c r="M504" s="82">
        <v>0</v>
      </c>
      <c r="N504" s="82">
        <v>0</v>
      </c>
      <c r="O504" s="95">
        <v>2932000</v>
      </c>
      <c r="P504" s="105">
        <f>K504/H504</f>
        <v>8884.8484848484841</v>
      </c>
      <c r="Q504" s="97">
        <v>9673</v>
      </c>
      <c r="R504" s="30" t="s">
        <v>74</v>
      </c>
      <c r="S504" s="62"/>
      <c r="T504" s="62"/>
      <c r="U504" s="46"/>
    </row>
    <row r="505" spans="1:21" s="47" customFormat="1" ht="23.1" customHeight="1">
      <c r="A505" s="104" t="s">
        <v>1226</v>
      </c>
      <c r="B505" s="93" t="s">
        <v>399</v>
      </c>
      <c r="C505" s="94">
        <v>1961</v>
      </c>
      <c r="D505" s="94" t="s">
        <v>27</v>
      </c>
      <c r="E505" s="94" t="s">
        <v>26</v>
      </c>
      <c r="F505" s="90">
        <v>4</v>
      </c>
      <c r="G505" s="90">
        <v>2</v>
      </c>
      <c r="H505" s="95">
        <v>1292.8</v>
      </c>
      <c r="I505" s="95">
        <v>0</v>
      </c>
      <c r="J505" s="95">
        <v>1292.8</v>
      </c>
      <c r="K505" s="97">
        <f t="shared" si="82"/>
        <v>3687400</v>
      </c>
      <c r="L505" s="82">
        <v>0</v>
      </c>
      <c r="M505" s="82">
        <v>0</v>
      </c>
      <c r="N505" s="82">
        <v>0</v>
      </c>
      <c r="O505" s="95">
        <v>3687400</v>
      </c>
      <c r="P505" s="105">
        <f t="shared" si="83"/>
        <v>2852.2586633663368</v>
      </c>
      <c r="Q505" s="97">
        <v>9673</v>
      </c>
      <c r="R505" s="27" t="s">
        <v>74</v>
      </c>
      <c r="S505" s="46"/>
      <c r="T505" s="46"/>
      <c r="U505" s="46"/>
    </row>
    <row r="506" spans="1:21" s="47" customFormat="1" ht="23.1" customHeight="1">
      <c r="A506" s="104" t="s">
        <v>1227</v>
      </c>
      <c r="B506" s="93" t="s">
        <v>400</v>
      </c>
      <c r="C506" s="94">
        <v>1961</v>
      </c>
      <c r="D506" s="94" t="s">
        <v>27</v>
      </c>
      <c r="E506" s="94" t="s">
        <v>26</v>
      </c>
      <c r="F506" s="90">
        <v>4</v>
      </c>
      <c r="G506" s="90">
        <v>2</v>
      </c>
      <c r="H506" s="95">
        <v>1293.8</v>
      </c>
      <c r="I506" s="95">
        <v>0</v>
      </c>
      <c r="J506" s="95">
        <v>1293.8</v>
      </c>
      <c r="K506" s="97">
        <f t="shared" si="82"/>
        <v>3607900</v>
      </c>
      <c r="L506" s="82">
        <v>0</v>
      </c>
      <c r="M506" s="82">
        <v>0</v>
      </c>
      <c r="N506" s="82">
        <v>0</v>
      </c>
      <c r="O506" s="95">
        <v>3607900</v>
      </c>
      <c r="P506" s="105">
        <f t="shared" si="83"/>
        <v>2788.6072035863349</v>
      </c>
      <c r="Q506" s="97">
        <v>9673</v>
      </c>
      <c r="R506" s="27" t="s">
        <v>74</v>
      </c>
      <c r="S506" s="46"/>
      <c r="T506" s="46"/>
      <c r="U506" s="46"/>
    </row>
    <row r="507" spans="1:21" s="47" customFormat="1" ht="23.1" customHeight="1">
      <c r="A507" s="104" t="s">
        <v>1228</v>
      </c>
      <c r="B507" s="93" t="s">
        <v>401</v>
      </c>
      <c r="C507" s="94">
        <v>1961</v>
      </c>
      <c r="D507" s="94" t="s">
        <v>27</v>
      </c>
      <c r="E507" s="94" t="s">
        <v>26</v>
      </c>
      <c r="F507" s="90">
        <v>2</v>
      </c>
      <c r="G507" s="90">
        <v>1</v>
      </c>
      <c r="H507" s="95">
        <v>298</v>
      </c>
      <c r="I507" s="95">
        <v>25.4</v>
      </c>
      <c r="J507" s="95">
        <v>272.60000000000002</v>
      </c>
      <c r="K507" s="97">
        <f t="shared" si="82"/>
        <v>1780460</v>
      </c>
      <c r="L507" s="82">
        <v>0</v>
      </c>
      <c r="M507" s="82">
        <v>0</v>
      </c>
      <c r="N507" s="82">
        <v>0</v>
      </c>
      <c r="O507" s="95">
        <v>1780460</v>
      </c>
      <c r="P507" s="105">
        <f t="shared" si="83"/>
        <v>5974.6979865771809</v>
      </c>
      <c r="Q507" s="97">
        <v>9673</v>
      </c>
      <c r="R507" s="27" t="s">
        <v>74</v>
      </c>
      <c r="S507" s="46"/>
      <c r="T507" s="46"/>
      <c r="U507" s="46"/>
    </row>
    <row r="508" spans="1:21" s="47" customFormat="1" ht="23.1" customHeight="1">
      <c r="A508" s="104" t="s">
        <v>1229</v>
      </c>
      <c r="B508" s="93" t="s">
        <v>402</v>
      </c>
      <c r="C508" s="94">
        <v>1961</v>
      </c>
      <c r="D508" s="94" t="s">
        <v>27</v>
      </c>
      <c r="E508" s="94" t="s">
        <v>26</v>
      </c>
      <c r="F508" s="90">
        <v>2</v>
      </c>
      <c r="G508" s="90">
        <v>1</v>
      </c>
      <c r="H508" s="95">
        <v>305.89999999999998</v>
      </c>
      <c r="I508" s="95">
        <v>22</v>
      </c>
      <c r="J508" s="95">
        <v>285.89999999999998</v>
      </c>
      <c r="K508" s="97">
        <f t="shared" si="82"/>
        <v>1344800</v>
      </c>
      <c r="L508" s="82">
        <v>0</v>
      </c>
      <c r="M508" s="82">
        <v>0</v>
      </c>
      <c r="N508" s="82">
        <v>0</v>
      </c>
      <c r="O508" s="95">
        <v>1344800</v>
      </c>
      <c r="P508" s="105">
        <f t="shared" si="83"/>
        <v>4396.2079110820532</v>
      </c>
      <c r="Q508" s="97">
        <v>9673</v>
      </c>
      <c r="R508" s="27" t="s">
        <v>74</v>
      </c>
      <c r="S508" s="62"/>
      <c r="T508" s="62"/>
      <c r="U508" s="46"/>
    </row>
    <row r="509" spans="1:21" s="47" customFormat="1" ht="23.1" customHeight="1">
      <c r="A509" s="104" t="s">
        <v>1230</v>
      </c>
      <c r="B509" s="93" t="s">
        <v>403</v>
      </c>
      <c r="C509" s="94">
        <v>1960</v>
      </c>
      <c r="D509" s="94" t="s">
        <v>27</v>
      </c>
      <c r="E509" s="94" t="s">
        <v>26</v>
      </c>
      <c r="F509" s="90">
        <v>1</v>
      </c>
      <c r="G509" s="90">
        <v>1</v>
      </c>
      <c r="H509" s="95">
        <v>300</v>
      </c>
      <c r="I509" s="95">
        <v>23</v>
      </c>
      <c r="J509" s="95">
        <v>277</v>
      </c>
      <c r="K509" s="97">
        <f t="shared" si="82"/>
        <v>2134500</v>
      </c>
      <c r="L509" s="82">
        <v>0</v>
      </c>
      <c r="M509" s="82">
        <v>0</v>
      </c>
      <c r="N509" s="82">
        <v>0</v>
      </c>
      <c r="O509" s="95">
        <v>2134500</v>
      </c>
      <c r="P509" s="105">
        <f t="shared" si="83"/>
        <v>7115</v>
      </c>
      <c r="Q509" s="97">
        <v>9673</v>
      </c>
      <c r="R509" s="30" t="s">
        <v>74</v>
      </c>
      <c r="S509" s="46"/>
      <c r="T509" s="46"/>
      <c r="U509" s="46"/>
    </row>
    <row r="510" spans="1:21" s="47" customFormat="1" ht="23.1" customHeight="1">
      <c r="A510" s="176" t="s">
        <v>1231</v>
      </c>
      <c r="B510" s="146" t="s">
        <v>404</v>
      </c>
      <c r="C510" s="127">
        <v>1946</v>
      </c>
      <c r="D510" s="127" t="s">
        <v>27</v>
      </c>
      <c r="E510" s="127" t="s">
        <v>912</v>
      </c>
      <c r="F510" s="142">
        <v>2</v>
      </c>
      <c r="G510" s="142">
        <v>1</v>
      </c>
      <c r="H510" s="147">
        <v>444.4</v>
      </c>
      <c r="I510" s="147">
        <v>149.4</v>
      </c>
      <c r="J510" s="147">
        <v>295</v>
      </c>
      <c r="K510" s="97">
        <f t="shared" si="82"/>
        <v>300000</v>
      </c>
      <c r="L510" s="82">
        <v>0</v>
      </c>
      <c r="M510" s="82">
        <v>0</v>
      </c>
      <c r="N510" s="82">
        <v>0</v>
      </c>
      <c r="O510" s="82">
        <v>300000</v>
      </c>
      <c r="P510" s="105">
        <f t="shared" ref="P510:P586" si="84">K510/H510</f>
        <v>675.06750675067508</v>
      </c>
      <c r="Q510" s="97">
        <v>9673</v>
      </c>
      <c r="R510" s="91" t="s">
        <v>72</v>
      </c>
      <c r="S510" s="46"/>
      <c r="T510" s="46"/>
      <c r="U510" s="46"/>
    </row>
    <row r="511" spans="1:21" s="47" customFormat="1" ht="23.1" customHeight="1">
      <c r="A511" s="176"/>
      <c r="B511" s="146"/>
      <c r="C511" s="127"/>
      <c r="D511" s="127"/>
      <c r="E511" s="127"/>
      <c r="F511" s="142"/>
      <c r="G511" s="142"/>
      <c r="H511" s="147"/>
      <c r="I511" s="147"/>
      <c r="J511" s="147"/>
      <c r="K511" s="97">
        <f>SUM(L511:O511)</f>
        <v>3241662</v>
      </c>
      <c r="L511" s="82">
        <v>0</v>
      </c>
      <c r="M511" s="82">
        <v>0</v>
      </c>
      <c r="N511" s="82">
        <v>0</v>
      </c>
      <c r="O511" s="95">
        <v>3241662</v>
      </c>
      <c r="P511" s="105">
        <f>K511/H510</f>
        <v>7294.4689468946899</v>
      </c>
      <c r="Q511" s="97">
        <v>9673</v>
      </c>
      <c r="R511" s="91" t="s">
        <v>73</v>
      </c>
      <c r="S511" s="46"/>
      <c r="T511" s="46"/>
      <c r="U511" s="46"/>
    </row>
    <row r="512" spans="1:21" s="47" customFormat="1" ht="23.1" customHeight="1">
      <c r="A512" s="104" t="s">
        <v>1857</v>
      </c>
      <c r="B512" s="93" t="s">
        <v>405</v>
      </c>
      <c r="C512" s="94">
        <v>1958</v>
      </c>
      <c r="D512" s="94" t="s">
        <v>27</v>
      </c>
      <c r="E512" s="94" t="s">
        <v>26</v>
      </c>
      <c r="F512" s="90">
        <v>2</v>
      </c>
      <c r="G512" s="90">
        <v>1</v>
      </c>
      <c r="H512" s="95">
        <v>275.7</v>
      </c>
      <c r="I512" s="95">
        <v>0</v>
      </c>
      <c r="J512" s="95">
        <v>275.7</v>
      </c>
      <c r="K512" s="97">
        <f t="shared" ref="K512:K587" si="85">SUM(L512:O512)</f>
        <v>2579220</v>
      </c>
      <c r="L512" s="82">
        <v>0</v>
      </c>
      <c r="M512" s="82">
        <v>0</v>
      </c>
      <c r="N512" s="82">
        <v>0</v>
      </c>
      <c r="O512" s="95">
        <v>2579220</v>
      </c>
      <c r="P512" s="105">
        <f t="shared" si="84"/>
        <v>9355.1686615886829</v>
      </c>
      <c r="Q512" s="97">
        <v>9673</v>
      </c>
      <c r="R512" s="27" t="s">
        <v>73</v>
      </c>
      <c r="S512" s="46"/>
      <c r="T512" s="46"/>
      <c r="U512" s="46"/>
    </row>
    <row r="513" spans="1:21" s="47" customFormat="1" ht="23.1" customHeight="1">
      <c r="A513" s="104" t="s">
        <v>1232</v>
      </c>
      <c r="B513" s="93" t="s">
        <v>406</v>
      </c>
      <c r="C513" s="94">
        <v>1959</v>
      </c>
      <c r="D513" s="94" t="s">
        <v>27</v>
      </c>
      <c r="E513" s="94" t="s">
        <v>26</v>
      </c>
      <c r="F513" s="90">
        <v>2</v>
      </c>
      <c r="G513" s="90">
        <v>2</v>
      </c>
      <c r="H513" s="95">
        <v>542.55999999999995</v>
      </c>
      <c r="I513" s="95">
        <v>0</v>
      </c>
      <c r="J513" s="95">
        <v>542.55999999999995</v>
      </c>
      <c r="K513" s="97">
        <f t="shared" si="85"/>
        <v>1668100</v>
      </c>
      <c r="L513" s="82">
        <v>0</v>
      </c>
      <c r="M513" s="82">
        <v>0</v>
      </c>
      <c r="N513" s="82">
        <v>0</v>
      </c>
      <c r="O513" s="95">
        <v>1668100</v>
      </c>
      <c r="P513" s="105">
        <f t="shared" si="84"/>
        <v>3074.49867295783</v>
      </c>
      <c r="Q513" s="97">
        <v>9673</v>
      </c>
      <c r="R513" s="91" t="s">
        <v>73</v>
      </c>
      <c r="S513" s="46"/>
      <c r="T513" s="46"/>
      <c r="U513" s="46"/>
    </row>
    <row r="514" spans="1:21" s="47" customFormat="1" ht="21.95" customHeight="1">
      <c r="A514" s="176" t="s">
        <v>1233</v>
      </c>
      <c r="B514" s="146" t="s">
        <v>407</v>
      </c>
      <c r="C514" s="127">
        <v>1960</v>
      </c>
      <c r="D514" s="127" t="s">
        <v>27</v>
      </c>
      <c r="E514" s="127" t="s">
        <v>26</v>
      </c>
      <c r="F514" s="142">
        <v>2</v>
      </c>
      <c r="G514" s="142">
        <v>1</v>
      </c>
      <c r="H514" s="147">
        <v>296.2</v>
      </c>
      <c r="I514" s="147">
        <v>22</v>
      </c>
      <c r="J514" s="147">
        <v>274.2</v>
      </c>
      <c r="K514" s="97">
        <f>SUM(L514:O514)</f>
        <v>300000</v>
      </c>
      <c r="L514" s="82">
        <v>0</v>
      </c>
      <c r="M514" s="82">
        <v>0</v>
      </c>
      <c r="N514" s="82">
        <v>0</v>
      </c>
      <c r="O514" s="82">
        <v>300000</v>
      </c>
      <c r="P514" s="105">
        <f t="shared" si="84"/>
        <v>1012.8291694800811</v>
      </c>
      <c r="Q514" s="97">
        <v>9673</v>
      </c>
      <c r="R514" s="91" t="s">
        <v>72</v>
      </c>
      <c r="S514" s="46"/>
      <c r="T514" s="46"/>
      <c r="U514" s="46"/>
    </row>
    <row r="515" spans="1:21" s="47" customFormat="1" ht="21.95" customHeight="1">
      <c r="A515" s="176"/>
      <c r="B515" s="146"/>
      <c r="C515" s="127"/>
      <c r="D515" s="127"/>
      <c r="E515" s="127"/>
      <c r="F515" s="142"/>
      <c r="G515" s="142"/>
      <c r="H515" s="147"/>
      <c r="I515" s="147"/>
      <c r="J515" s="147"/>
      <c r="K515" s="97">
        <f t="shared" si="85"/>
        <v>904370</v>
      </c>
      <c r="L515" s="82">
        <v>0</v>
      </c>
      <c r="M515" s="82">
        <v>0</v>
      </c>
      <c r="N515" s="82">
        <v>0</v>
      </c>
      <c r="O515" s="95">
        <v>904370</v>
      </c>
      <c r="P515" s="105">
        <f>K515/H514</f>
        <v>3053.2410533423363</v>
      </c>
      <c r="Q515" s="97">
        <v>9673</v>
      </c>
      <c r="R515" s="30" t="s">
        <v>73</v>
      </c>
      <c r="S515" s="46"/>
      <c r="T515" s="46"/>
      <c r="U515" s="46"/>
    </row>
    <row r="516" spans="1:21" s="47" customFormat="1" ht="21.95" customHeight="1">
      <c r="A516" s="104" t="s">
        <v>1234</v>
      </c>
      <c r="B516" s="93" t="s">
        <v>408</v>
      </c>
      <c r="C516" s="94">
        <v>1960</v>
      </c>
      <c r="D516" s="94" t="s">
        <v>27</v>
      </c>
      <c r="E516" s="94" t="s">
        <v>26</v>
      </c>
      <c r="F516" s="90">
        <v>2</v>
      </c>
      <c r="G516" s="90">
        <v>2</v>
      </c>
      <c r="H516" s="95">
        <v>298.60000000000002</v>
      </c>
      <c r="I516" s="95">
        <v>22</v>
      </c>
      <c r="J516" s="95">
        <v>276.7</v>
      </c>
      <c r="K516" s="97">
        <f t="shared" si="85"/>
        <v>1284380</v>
      </c>
      <c r="L516" s="82">
        <v>0</v>
      </c>
      <c r="M516" s="82">
        <v>0</v>
      </c>
      <c r="N516" s="82">
        <v>0</v>
      </c>
      <c r="O516" s="95">
        <v>1284380</v>
      </c>
      <c r="P516" s="105">
        <f t="shared" si="84"/>
        <v>4301.3395847287338</v>
      </c>
      <c r="Q516" s="97">
        <v>9673</v>
      </c>
      <c r="R516" s="30" t="s">
        <v>74</v>
      </c>
      <c r="S516" s="46"/>
      <c r="T516" s="46"/>
      <c r="U516" s="46"/>
    </row>
    <row r="517" spans="1:21" s="47" customFormat="1" ht="21.95" customHeight="1">
      <c r="A517" s="104" t="s">
        <v>1235</v>
      </c>
      <c r="B517" s="93" t="s">
        <v>409</v>
      </c>
      <c r="C517" s="94">
        <v>1958</v>
      </c>
      <c r="D517" s="94" t="s">
        <v>27</v>
      </c>
      <c r="E517" s="94" t="s">
        <v>26</v>
      </c>
      <c r="F517" s="90">
        <v>2</v>
      </c>
      <c r="G517" s="90">
        <v>1</v>
      </c>
      <c r="H517" s="95">
        <v>399.6</v>
      </c>
      <c r="I517" s="95">
        <v>33</v>
      </c>
      <c r="J517" s="95">
        <v>366.9</v>
      </c>
      <c r="K517" s="97">
        <f t="shared" si="85"/>
        <v>1693540</v>
      </c>
      <c r="L517" s="82">
        <v>0</v>
      </c>
      <c r="M517" s="82">
        <v>0</v>
      </c>
      <c r="N517" s="82">
        <v>0</v>
      </c>
      <c r="O517" s="95">
        <v>1693540</v>
      </c>
      <c r="P517" s="105">
        <f t="shared" si="84"/>
        <v>4238.0880880880877</v>
      </c>
      <c r="Q517" s="97">
        <v>9673</v>
      </c>
      <c r="R517" s="27" t="s">
        <v>73</v>
      </c>
      <c r="S517" s="46"/>
      <c r="T517" s="46"/>
      <c r="U517" s="46"/>
    </row>
    <row r="518" spans="1:21" s="47" customFormat="1" ht="21.95" customHeight="1">
      <c r="A518" s="104" t="s">
        <v>1236</v>
      </c>
      <c r="B518" s="93" t="s">
        <v>410</v>
      </c>
      <c r="C518" s="94">
        <v>1961</v>
      </c>
      <c r="D518" s="94" t="s">
        <v>27</v>
      </c>
      <c r="E518" s="94" t="s">
        <v>26</v>
      </c>
      <c r="F518" s="90">
        <v>2</v>
      </c>
      <c r="G518" s="90">
        <v>1</v>
      </c>
      <c r="H518" s="95">
        <v>285.2</v>
      </c>
      <c r="I518" s="95">
        <v>87.9</v>
      </c>
      <c r="J518" s="95">
        <v>197.3</v>
      </c>
      <c r="K518" s="97">
        <f t="shared" si="85"/>
        <v>1349888</v>
      </c>
      <c r="L518" s="82">
        <v>0</v>
      </c>
      <c r="M518" s="82">
        <v>0</v>
      </c>
      <c r="N518" s="82">
        <v>0</v>
      </c>
      <c r="O518" s="95">
        <v>1349888</v>
      </c>
      <c r="P518" s="105">
        <f t="shared" si="84"/>
        <v>4733.1276297335207</v>
      </c>
      <c r="Q518" s="97">
        <v>9673</v>
      </c>
      <c r="R518" s="27" t="s">
        <v>74</v>
      </c>
      <c r="S518" s="46"/>
      <c r="T518" s="46"/>
      <c r="U518" s="46"/>
    </row>
    <row r="519" spans="1:21" s="47" customFormat="1" ht="21.95" customHeight="1">
      <c r="A519" s="104" t="s">
        <v>1237</v>
      </c>
      <c r="B519" s="93" t="s">
        <v>411</v>
      </c>
      <c r="C519" s="94">
        <v>1959</v>
      </c>
      <c r="D519" s="94" t="s">
        <v>27</v>
      </c>
      <c r="E519" s="94" t="s">
        <v>26</v>
      </c>
      <c r="F519" s="90">
        <v>3</v>
      </c>
      <c r="G519" s="90">
        <v>2</v>
      </c>
      <c r="H519" s="95">
        <v>1489.2</v>
      </c>
      <c r="I519" s="95">
        <v>479.55</v>
      </c>
      <c r="J519" s="95">
        <v>1009.65</v>
      </c>
      <c r="K519" s="97">
        <f t="shared" si="85"/>
        <v>2913600</v>
      </c>
      <c r="L519" s="82">
        <v>0</v>
      </c>
      <c r="M519" s="82">
        <v>0</v>
      </c>
      <c r="N519" s="82">
        <v>0</v>
      </c>
      <c r="O519" s="95">
        <v>2913600</v>
      </c>
      <c r="P519" s="105">
        <f t="shared" si="84"/>
        <v>1956.4867042707494</v>
      </c>
      <c r="Q519" s="97">
        <v>9673</v>
      </c>
      <c r="R519" s="91" t="s">
        <v>73</v>
      </c>
      <c r="S519" s="46"/>
      <c r="T519" s="46"/>
      <c r="U519" s="46"/>
    </row>
    <row r="520" spans="1:21" s="47" customFormat="1" ht="21.95" customHeight="1">
      <c r="A520" s="104" t="s">
        <v>1238</v>
      </c>
      <c r="B520" s="89" t="s">
        <v>415</v>
      </c>
      <c r="C520" s="94">
        <v>1959</v>
      </c>
      <c r="D520" s="94" t="s">
        <v>27</v>
      </c>
      <c r="E520" s="94" t="s">
        <v>26</v>
      </c>
      <c r="F520" s="90">
        <v>4</v>
      </c>
      <c r="G520" s="90">
        <v>2</v>
      </c>
      <c r="H520" s="95">
        <v>745.5</v>
      </c>
      <c r="I520" s="95">
        <v>71.900000000000006</v>
      </c>
      <c r="J520" s="95">
        <v>673.6</v>
      </c>
      <c r="K520" s="97">
        <f>SUM(L520:O520)</f>
        <v>1951925</v>
      </c>
      <c r="L520" s="82">
        <v>0</v>
      </c>
      <c r="M520" s="82">
        <v>0</v>
      </c>
      <c r="N520" s="82">
        <v>0</v>
      </c>
      <c r="O520" s="95">
        <v>1951925</v>
      </c>
      <c r="P520" s="105">
        <f>K520/H520</f>
        <v>2618.2763246143527</v>
      </c>
      <c r="Q520" s="97">
        <v>9673</v>
      </c>
      <c r="R520" s="91" t="s">
        <v>73</v>
      </c>
      <c r="S520" s="46"/>
      <c r="T520" s="46"/>
      <c r="U520" s="46"/>
    </row>
    <row r="521" spans="1:21" s="47" customFormat="1" ht="21.95" customHeight="1">
      <c r="A521" s="104" t="s">
        <v>1239</v>
      </c>
      <c r="B521" s="93" t="s">
        <v>416</v>
      </c>
      <c r="C521" s="94">
        <v>1954</v>
      </c>
      <c r="D521" s="94" t="s">
        <v>27</v>
      </c>
      <c r="E521" s="94" t="s">
        <v>26</v>
      </c>
      <c r="F521" s="90">
        <v>3</v>
      </c>
      <c r="G521" s="90">
        <v>3</v>
      </c>
      <c r="H521" s="95">
        <v>1391.2</v>
      </c>
      <c r="I521" s="95">
        <v>103.7</v>
      </c>
      <c r="J521" s="95">
        <v>1287.5</v>
      </c>
      <c r="K521" s="97">
        <f>SUM(L521:O521)</f>
        <v>3469320</v>
      </c>
      <c r="L521" s="82">
        <v>0</v>
      </c>
      <c r="M521" s="82">
        <v>0</v>
      </c>
      <c r="N521" s="82">
        <v>0</v>
      </c>
      <c r="O521" s="95">
        <v>3469320</v>
      </c>
      <c r="P521" s="105">
        <f>K521/H521</f>
        <v>2493.7607820586545</v>
      </c>
      <c r="Q521" s="97">
        <v>9673</v>
      </c>
      <c r="R521" s="91" t="s">
        <v>72</v>
      </c>
      <c r="S521" s="46"/>
      <c r="T521" s="46"/>
      <c r="U521" s="46"/>
    </row>
    <row r="522" spans="1:21" s="47" customFormat="1" ht="21.95" customHeight="1">
      <c r="A522" s="104" t="s">
        <v>1240</v>
      </c>
      <c r="B522" s="93" t="s">
        <v>417</v>
      </c>
      <c r="C522" s="94">
        <v>1956</v>
      </c>
      <c r="D522" s="94" t="s">
        <v>27</v>
      </c>
      <c r="E522" s="94" t="s">
        <v>26</v>
      </c>
      <c r="F522" s="90">
        <v>5</v>
      </c>
      <c r="G522" s="90">
        <v>6</v>
      </c>
      <c r="H522" s="95">
        <v>5921.2</v>
      </c>
      <c r="I522" s="95">
        <v>151.6</v>
      </c>
      <c r="J522" s="95">
        <v>3163.86</v>
      </c>
      <c r="K522" s="97">
        <f>SUM(L522:O522)</f>
        <v>11154220</v>
      </c>
      <c r="L522" s="82">
        <v>0</v>
      </c>
      <c r="M522" s="82">
        <v>0</v>
      </c>
      <c r="N522" s="82">
        <v>0</v>
      </c>
      <c r="O522" s="95">
        <v>11154220</v>
      </c>
      <c r="P522" s="105">
        <f>K522/H522</f>
        <v>1883.7769371073432</v>
      </c>
      <c r="Q522" s="97">
        <v>9673</v>
      </c>
      <c r="R522" s="91" t="s">
        <v>72</v>
      </c>
      <c r="S522" s="46"/>
      <c r="T522" s="46"/>
      <c r="U522" s="46"/>
    </row>
    <row r="523" spans="1:21" s="47" customFormat="1" ht="21.95" customHeight="1">
      <c r="A523" s="104" t="s">
        <v>1241</v>
      </c>
      <c r="B523" s="89" t="s">
        <v>412</v>
      </c>
      <c r="C523" s="94">
        <v>1936</v>
      </c>
      <c r="D523" s="94" t="s">
        <v>27</v>
      </c>
      <c r="E523" s="94" t="s">
        <v>26</v>
      </c>
      <c r="F523" s="90">
        <v>5</v>
      </c>
      <c r="G523" s="90">
        <v>10</v>
      </c>
      <c r="H523" s="95">
        <v>7586.96</v>
      </c>
      <c r="I523" s="95">
        <v>1976.13</v>
      </c>
      <c r="J523" s="95">
        <v>5610.83</v>
      </c>
      <c r="K523" s="97">
        <f t="shared" si="85"/>
        <v>18029356</v>
      </c>
      <c r="L523" s="82">
        <v>0</v>
      </c>
      <c r="M523" s="82">
        <v>0</v>
      </c>
      <c r="N523" s="82">
        <v>0</v>
      </c>
      <c r="O523" s="95">
        <v>18029356</v>
      </c>
      <c r="P523" s="105">
        <f t="shared" si="84"/>
        <v>2376.3610194333437</v>
      </c>
      <c r="Q523" s="97">
        <v>9673</v>
      </c>
      <c r="R523" s="27" t="s">
        <v>72</v>
      </c>
      <c r="S523" s="46"/>
      <c r="T523" s="46"/>
      <c r="U523" s="46"/>
    </row>
    <row r="524" spans="1:21" s="47" customFormat="1" ht="21.95" customHeight="1">
      <c r="A524" s="104" t="s">
        <v>1242</v>
      </c>
      <c r="B524" s="89" t="s">
        <v>413</v>
      </c>
      <c r="C524" s="94">
        <v>1959</v>
      </c>
      <c r="D524" s="94" t="s">
        <v>27</v>
      </c>
      <c r="E524" s="94" t="s">
        <v>26</v>
      </c>
      <c r="F524" s="90">
        <v>4</v>
      </c>
      <c r="G524" s="90">
        <v>4</v>
      </c>
      <c r="H524" s="95">
        <v>2473.4899999999998</v>
      </c>
      <c r="I524" s="95">
        <v>629.29999999999995</v>
      </c>
      <c r="J524" s="95">
        <v>1844.19</v>
      </c>
      <c r="K524" s="97">
        <f t="shared" si="85"/>
        <v>6012701.5</v>
      </c>
      <c r="L524" s="82">
        <v>0</v>
      </c>
      <c r="M524" s="82">
        <v>0</v>
      </c>
      <c r="N524" s="82">
        <v>0</v>
      </c>
      <c r="O524" s="95">
        <v>6012701.5</v>
      </c>
      <c r="P524" s="105">
        <f t="shared" si="84"/>
        <v>2430.8574119968143</v>
      </c>
      <c r="Q524" s="97">
        <v>9673</v>
      </c>
      <c r="R524" s="91" t="s">
        <v>73</v>
      </c>
      <c r="S524" s="46"/>
      <c r="T524" s="46"/>
      <c r="U524" s="46"/>
    </row>
    <row r="525" spans="1:21" s="67" customFormat="1" ht="21.95" customHeight="1">
      <c r="A525" s="104" t="s">
        <v>1243</v>
      </c>
      <c r="B525" s="59" t="s">
        <v>1779</v>
      </c>
      <c r="C525" s="87">
        <v>1937</v>
      </c>
      <c r="D525" s="87" t="s">
        <v>27</v>
      </c>
      <c r="E525" s="87" t="s">
        <v>26</v>
      </c>
      <c r="F525" s="85">
        <v>5</v>
      </c>
      <c r="G525" s="85">
        <v>4</v>
      </c>
      <c r="H525" s="110">
        <v>3730</v>
      </c>
      <c r="I525" s="110">
        <v>2293</v>
      </c>
      <c r="J525" s="110">
        <v>1776.04</v>
      </c>
      <c r="K525" s="105">
        <f>SUM(L525:O525)</f>
        <v>15841445.9</v>
      </c>
      <c r="L525" s="105">
        <v>0</v>
      </c>
      <c r="M525" s="105">
        <v>0</v>
      </c>
      <c r="N525" s="105">
        <v>0</v>
      </c>
      <c r="O525" s="95">
        <v>15841445.9</v>
      </c>
      <c r="P525" s="105">
        <f t="shared" si="84"/>
        <v>4247.0364343163537</v>
      </c>
      <c r="Q525" s="105">
        <v>9673</v>
      </c>
      <c r="R525" s="91" t="s">
        <v>72</v>
      </c>
    </row>
    <row r="526" spans="1:21" s="47" customFormat="1" ht="21.95" customHeight="1">
      <c r="A526" s="104" t="s">
        <v>1244</v>
      </c>
      <c r="B526" s="93" t="s">
        <v>414</v>
      </c>
      <c r="C526" s="94">
        <v>1959</v>
      </c>
      <c r="D526" s="94" t="s">
        <v>27</v>
      </c>
      <c r="E526" s="94" t="s">
        <v>26</v>
      </c>
      <c r="F526" s="90">
        <v>3</v>
      </c>
      <c r="G526" s="90">
        <v>2</v>
      </c>
      <c r="H526" s="95">
        <v>1445.8</v>
      </c>
      <c r="I526" s="95">
        <v>394.8</v>
      </c>
      <c r="J526" s="95">
        <v>1051</v>
      </c>
      <c r="K526" s="97">
        <f t="shared" si="85"/>
        <v>3597630</v>
      </c>
      <c r="L526" s="82">
        <v>0</v>
      </c>
      <c r="M526" s="82">
        <v>0</v>
      </c>
      <c r="N526" s="82">
        <v>0</v>
      </c>
      <c r="O526" s="95">
        <v>3597630</v>
      </c>
      <c r="P526" s="105">
        <f t="shared" si="84"/>
        <v>2488.3317194632732</v>
      </c>
      <c r="Q526" s="97">
        <v>9673</v>
      </c>
      <c r="R526" s="91" t="s">
        <v>73</v>
      </c>
      <c r="S526" s="46"/>
      <c r="T526" s="46"/>
      <c r="U526" s="46"/>
    </row>
    <row r="527" spans="1:21" s="67" customFormat="1" ht="21.95" customHeight="1">
      <c r="A527" s="104" t="s">
        <v>1245</v>
      </c>
      <c r="B527" s="59" t="s">
        <v>1781</v>
      </c>
      <c r="C527" s="87">
        <v>1952</v>
      </c>
      <c r="D527" s="87" t="s">
        <v>27</v>
      </c>
      <c r="E527" s="87" t="s">
        <v>26</v>
      </c>
      <c r="F527" s="85">
        <v>3</v>
      </c>
      <c r="G527" s="85">
        <v>1</v>
      </c>
      <c r="H527" s="110">
        <v>563.4</v>
      </c>
      <c r="I527" s="110">
        <v>437.7</v>
      </c>
      <c r="J527" s="110">
        <v>316.8</v>
      </c>
      <c r="K527" s="105">
        <f>SUM(L527:O527)</f>
        <v>6420786.3099999996</v>
      </c>
      <c r="L527" s="105">
        <v>0</v>
      </c>
      <c r="M527" s="105">
        <v>0</v>
      </c>
      <c r="N527" s="105">
        <v>0</v>
      </c>
      <c r="O527" s="95">
        <v>6420786.3099999996</v>
      </c>
      <c r="P527" s="105">
        <f t="shared" si="84"/>
        <v>11396.4968228612</v>
      </c>
      <c r="Q527" s="105">
        <v>9673</v>
      </c>
      <c r="R527" s="91" t="s">
        <v>72</v>
      </c>
    </row>
    <row r="528" spans="1:21" s="47" customFormat="1" ht="21.95" customHeight="1">
      <c r="A528" s="104" t="s">
        <v>1246</v>
      </c>
      <c r="B528" s="93" t="s">
        <v>419</v>
      </c>
      <c r="C528" s="94">
        <v>1960</v>
      </c>
      <c r="D528" s="94" t="s">
        <v>27</v>
      </c>
      <c r="E528" s="94" t="s">
        <v>26</v>
      </c>
      <c r="F528" s="90">
        <v>2</v>
      </c>
      <c r="G528" s="90">
        <v>1</v>
      </c>
      <c r="H528" s="95">
        <v>557.48</v>
      </c>
      <c r="I528" s="95">
        <v>0</v>
      </c>
      <c r="J528" s="95">
        <v>557.48</v>
      </c>
      <c r="K528" s="97">
        <f>SUM(L528:O528)</f>
        <v>5740715</v>
      </c>
      <c r="L528" s="82">
        <v>0</v>
      </c>
      <c r="M528" s="82">
        <v>0</v>
      </c>
      <c r="N528" s="82">
        <v>0</v>
      </c>
      <c r="O528" s="95">
        <v>5740715</v>
      </c>
      <c r="P528" s="105">
        <f>K528/H528</f>
        <v>10297.616057975174</v>
      </c>
      <c r="Q528" s="97">
        <v>9673</v>
      </c>
      <c r="R528" s="30" t="s">
        <v>74</v>
      </c>
      <c r="S528" s="46"/>
      <c r="T528" s="46"/>
      <c r="U528" s="46"/>
    </row>
    <row r="529" spans="1:21" s="47" customFormat="1" ht="21.95" customHeight="1">
      <c r="A529" s="104" t="s">
        <v>1247</v>
      </c>
      <c r="B529" s="93" t="s">
        <v>418</v>
      </c>
      <c r="C529" s="94">
        <v>1939</v>
      </c>
      <c r="D529" s="94" t="s">
        <v>27</v>
      </c>
      <c r="E529" s="94" t="s">
        <v>26</v>
      </c>
      <c r="F529" s="90">
        <v>4</v>
      </c>
      <c r="G529" s="90">
        <v>4</v>
      </c>
      <c r="H529" s="95">
        <v>4716.78</v>
      </c>
      <c r="I529" s="95">
        <v>217.4</v>
      </c>
      <c r="J529" s="95">
        <v>4499.38</v>
      </c>
      <c r="K529" s="97">
        <f t="shared" si="85"/>
        <v>9932239.5</v>
      </c>
      <c r="L529" s="82">
        <v>0</v>
      </c>
      <c r="M529" s="82">
        <v>0</v>
      </c>
      <c r="N529" s="82">
        <v>0</v>
      </c>
      <c r="O529" s="95">
        <v>9932239.5</v>
      </c>
      <c r="P529" s="105">
        <f t="shared" si="84"/>
        <v>2105.7245620953277</v>
      </c>
      <c r="Q529" s="97">
        <v>9673</v>
      </c>
      <c r="R529" s="91" t="s">
        <v>72</v>
      </c>
      <c r="S529" s="46"/>
      <c r="T529" s="46"/>
      <c r="U529" s="46"/>
    </row>
    <row r="530" spans="1:21" s="47" customFormat="1" ht="21.95" customHeight="1">
      <c r="A530" s="104" t="s">
        <v>1248</v>
      </c>
      <c r="B530" s="93" t="s">
        <v>420</v>
      </c>
      <c r="C530" s="94">
        <v>1960</v>
      </c>
      <c r="D530" s="94" t="s">
        <v>27</v>
      </c>
      <c r="E530" s="94" t="s">
        <v>920</v>
      </c>
      <c r="F530" s="90">
        <v>2</v>
      </c>
      <c r="G530" s="90">
        <v>1</v>
      </c>
      <c r="H530" s="95">
        <v>344.6</v>
      </c>
      <c r="I530" s="95">
        <v>0</v>
      </c>
      <c r="J530" s="95">
        <v>233.9</v>
      </c>
      <c r="K530" s="97">
        <f t="shared" si="85"/>
        <v>1513817</v>
      </c>
      <c r="L530" s="82">
        <v>0</v>
      </c>
      <c r="M530" s="82">
        <v>0</v>
      </c>
      <c r="N530" s="82">
        <v>0</v>
      </c>
      <c r="O530" s="95">
        <v>1513817</v>
      </c>
      <c r="P530" s="105">
        <f t="shared" si="84"/>
        <v>4392.9686593151473</v>
      </c>
      <c r="Q530" s="97">
        <v>9673</v>
      </c>
      <c r="R530" s="30" t="s">
        <v>74</v>
      </c>
      <c r="S530" s="46"/>
      <c r="T530" s="46"/>
      <c r="U530" s="46"/>
    </row>
    <row r="531" spans="1:21" s="46" customFormat="1" ht="21.95" customHeight="1">
      <c r="A531" s="104" t="s">
        <v>1255</v>
      </c>
      <c r="B531" s="89" t="s">
        <v>426</v>
      </c>
      <c r="C531" s="94">
        <v>1955</v>
      </c>
      <c r="D531" s="94" t="s">
        <v>27</v>
      </c>
      <c r="E531" s="94" t="s">
        <v>26</v>
      </c>
      <c r="F531" s="90">
        <v>2</v>
      </c>
      <c r="G531" s="90">
        <v>2</v>
      </c>
      <c r="H531" s="105">
        <v>634.6</v>
      </c>
      <c r="I531" s="105">
        <v>0</v>
      </c>
      <c r="J531" s="105">
        <v>634.6</v>
      </c>
      <c r="K531" s="97">
        <f>SUM(L531:O531)</f>
        <v>6918740</v>
      </c>
      <c r="L531" s="82">
        <v>0</v>
      </c>
      <c r="M531" s="82">
        <v>0</v>
      </c>
      <c r="N531" s="82">
        <v>0</v>
      </c>
      <c r="O531" s="95">
        <v>6918740</v>
      </c>
      <c r="P531" s="105">
        <f>K531/H531</f>
        <v>10902.521273242988</v>
      </c>
      <c r="Q531" s="97">
        <v>9673</v>
      </c>
      <c r="R531" s="91" t="s">
        <v>72</v>
      </c>
    </row>
    <row r="532" spans="1:21" s="47" customFormat="1" ht="21.95" customHeight="1">
      <c r="A532" s="104" t="s">
        <v>1249</v>
      </c>
      <c r="B532" s="93" t="s">
        <v>1713</v>
      </c>
      <c r="C532" s="94">
        <v>1951</v>
      </c>
      <c r="D532" s="94" t="s">
        <v>27</v>
      </c>
      <c r="E532" s="94" t="s">
        <v>126</v>
      </c>
      <c r="F532" s="90">
        <v>2</v>
      </c>
      <c r="G532" s="90">
        <v>2</v>
      </c>
      <c r="H532" s="95">
        <v>457.9</v>
      </c>
      <c r="I532" s="95">
        <v>0</v>
      </c>
      <c r="J532" s="95">
        <v>457.9</v>
      </c>
      <c r="K532" s="97">
        <f t="shared" si="85"/>
        <v>3416700</v>
      </c>
      <c r="L532" s="82">
        <v>0</v>
      </c>
      <c r="M532" s="82">
        <v>0</v>
      </c>
      <c r="N532" s="82">
        <v>0</v>
      </c>
      <c r="O532" s="95">
        <v>3416700</v>
      </c>
      <c r="P532" s="105">
        <f>K532/H532</f>
        <v>7461.6728543350082</v>
      </c>
      <c r="Q532" s="97">
        <v>9673</v>
      </c>
      <c r="R532" s="30" t="s">
        <v>73</v>
      </c>
      <c r="S532" s="46"/>
      <c r="T532" s="46"/>
      <c r="U532" s="46"/>
    </row>
    <row r="533" spans="1:21" s="47" customFormat="1" ht="21.95" customHeight="1">
      <c r="A533" s="176" t="s">
        <v>1250</v>
      </c>
      <c r="B533" s="141" t="s">
        <v>421</v>
      </c>
      <c r="C533" s="127">
        <v>1951</v>
      </c>
      <c r="D533" s="127" t="s">
        <v>27</v>
      </c>
      <c r="E533" s="127" t="s">
        <v>126</v>
      </c>
      <c r="F533" s="142">
        <v>2</v>
      </c>
      <c r="G533" s="142">
        <v>2</v>
      </c>
      <c r="H533" s="147">
        <v>492.6</v>
      </c>
      <c r="I533" s="147">
        <v>0</v>
      </c>
      <c r="J533" s="147">
        <v>492.6</v>
      </c>
      <c r="K533" s="97">
        <f t="shared" si="85"/>
        <v>300000</v>
      </c>
      <c r="L533" s="82">
        <v>0</v>
      </c>
      <c r="M533" s="82">
        <v>0</v>
      </c>
      <c r="N533" s="82">
        <v>0</v>
      </c>
      <c r="O533" s="95">
        <v>300000</v>
      </c>
      <c r="P533" s="105">
        <f t="shared" si="84"/>
        <v>609.01339829476251</v>
      </c>
      <c r="Q533" s="97">
        <v>9673</v>
      </c>
      <c r="R533" s="91" t="s">
        <v>72</v>
      </c>
      <c r="S533" s="46"/>
      <c r="T533" s="46"/>
      <c r="U533" s="46"/>
    </row>
    <row r="534" spans="1:21" s="47" customFormat="1" ht="21.95" customHeight="1">
      <c r="A534" s="176"/>
      <c r="B534" s="141"/>
      <c r="C534" s="127"/>
      <c r="D534" s="127"/>
      <c r="E534" s="127"/>
      <c r="F534" s="142"/>
      <c r="G534" s="142"/>
      <c r="H534" s="147"/>
      <c r="I534" s="147"/>
      <c r="J534" s="147"/>
      <c r="K534" s="97">
        <f>SUM(L534:O534)</f>
        <v>2220000</v>
      </c>
      <c r="L534" s="82">
        <v>0</v>
      </c>
      <c r="M534" s="82">
        <v>0</v>
      </c>
      <c r="N534" s="82">
        <v>0</v>
      </c>
      <c r="O534" s="95">
        <v>2220000</v>
      </c>
      <c r="P534" s="105">
        <f>K534/H533</f>
        <v>4506.6991473812423</v>
      </c>
      <c r="Q534" s="97">
        <v>9673</v>
      </c>
      <c r="R534" s="91" t="s">
        <v>73</v>
      </c>
      <c r="S534" s="46"/>
      <c r="T534" s="46"/>
      <c r="U534" s="46"/>
    </row>
    <row r="535" spans="1:21" s="47" customFormat="1" ht="21.95" customHeight="1">
      <c r="A535" s="176" t="s">
        <v>1251</v>
      </c>
      <c r="B535" s="141" t="s">
        <v>422</v>
      </c>
      <c r="C535" s="127">
        <v>1952</v>
      </c>
      <c r="D535" s="127" t="s">
        <v>27</v>
      </c>
      <c r="E535" s="127" t="s">
        <v>126</v>
      </c>
      <c r="F535" s="142">
        <v>2</v>
      </c>
      <c r="G535" s="142">
        <v>2</v>
      </c>
      <c r="H535" s="147">
        <v>485.2</v>
      </c>
      <c r="I535" s="147">
        <v>0</v>
      </c>
      <c r="J535" s="147">
        <v>485.2</v>
      </c>
      <c r="K535" s="97">
        <f t="shared" si="85"/>
        <v>300000</v>
      </c>
      <c r="L535" s="82">
        <v>0</v>
      </c>
      <c r="M535" s="82">
        <v>0</v>
      </c>
      <c r="N535" s="82">
        <v>0</v>
      </c>
      <c r="O535" s="95">
        <v>300000</v>
      </c>
      <c r="P535" s="105">
        <f t="shared" si="84"/>
        <v>618.30173124484747</v>
      </c>
      <c r="Q535" s="97">
        <v>9673</v>
      </c>
      <c r="R535" s="91" t="s">
        <v>72</v>
      </c>
      <c r="S535" s="46"/>
      <c r="T535" s="46"/>
      <c r="U535" s="46"/>
    </row>
    <row r="536" spans="1:21" s="47" customFormat="1" ht="21.95" customHeight="1">
      <c r="A536" s="176"/>
      <c r="B536" s="141"/>
      <c r="C536" s="127"/>
      <c r="D536" s="127"/>
      <c r="E536" s="127"/>
      <c r="F536" s="142"/>
      <c r="G536" s="142"/>
      <c r="H536" s="147"/>
      <c r="I536" s="147"/>
      <c r="J536" s="147"/>
      <c r="K536" s="97">
        <f>SUM(L536:O536)</f>
        <v>3577385</v>
      </c>
      <c r="L536" s="82">
        <v>0</v>
      </c>
      <c r="M536" s="82">
        <v>0</v>
      </c>
      <c r="N536" s="82">
        <v>0</v>
      </c>
      <c r="O536" s="95">
        <v>3577385</v>
      </c>
      <c r="P536" s="105">
        <f>K536/H535</f>
        <v>7373.0111294311628</v>
      </c>
      <c r="Q536" s="97">
        <v>9673</v>
      </c>
      <c r="R536" s="91" t="s">
        <v>73</v>
      </c>
      <c r="S536" s="46"/>
      <c r="T536" s="46"/>
      <c r="U536" s="46"/>
    </row>
    <row r="537" spans="1:21" s="47" customFormat="1" ht="21.95" customHeight="1">
      <c r="A537" s="104" t="s">
        <v>1252</v>
      </c>
      <c r="B537" s="89" t="s">
        <v>423</v>
      </c>
      <c r="C537" s="94">
        <v>1958</v>
      </c>
      <c r="D537" s="94" t="s">
        <v>27</v>
      </c>
      <c r="E537" s="94" t="s">
        <v>26</v>
      </c>
      <c r="F537" s="90">
        <v>2</v>
      </c>
      <c r="G537" s="90">
        <v>1</v>
      </c>
      <c r="H537" s="95">
        <v>529.75</v>
      </c>
      <c r="I537" s="95">
        <v>0</v>
      </c>
      <c r="J537" s="95">
        <v>529.75</v>
      </c>
      <c r="K537" s="97">
        <f t="shared" si="85"/>
        <v>2017900</v>
      </c>
      <c r="L537" s="82">
        <v>0</v>
      </c>
      <c r="M537" s="82">
        <v>0</v>
      </c>
      <c r="N537" s="82">
        <v>0</v>
      </c>
      <c r="O537" s="95">
        <v>2017900</v>
      </c>
      <c r="P537" s="105">
        <f t="shared" si="84"/>
        <v>3809.1552619159979</v>
      </c>
      <c r="Q537" s="97">
        <v>9673</v>
      </c>
      <c r="R537" s="27" t="s">
        <v>73</v>
      </c>
      <c r="S537" s="46"/>
      <c r="T537" s="46"/>
      <c r="U537" s="46"/>
    </row>
    <row r="538" spans="1:21" s="47" customFormat="1" ht="21.95" customHeight="1">
      <c r="A538" s="104" t="s">
        <v>1253</v>
      </c>
      <c r="B538" s="89" t="s">
        <v>424</v>
      </c>
      <c r="C538" s="94">
        <v>1960</v>
      </c>
      <c r="D538" s="94" t="s">
        <v>27</v>
      </c>
      <c r="E538" s="94" t="s">
        <v>26</v>
      </c>
      <c r="F538" s="90">
        <v>2</v>
      </c>
      <c r="G538" s="90">
        <v>1</v>
      </c>
      <c r="H538" s="95">
        <v>280.7</v>
      </c>
      <c r="I538" s="95">
        <v>0</v>
      </c>
      <c r="J538" s="95">
        <v>280.7</v>
      </c>
      <c r="K538" s="97">
        <f t="shared" si="85"/>
        <v>2161000</v>
      </c>
      <c r="L538" s="82">
        <v>0</v>
      </c>
      <c r="M538" s="82">
        <v>0</v>
      </c>
      <c r="N538" s="82">
        <v>0</v>
      </c>
      <c r="O538" s="95">
        <v>2161000</v>
      </c>
      <c r="P538" s="105">
        <f t="shared" si="84"/>
        <v>7698.6106163163522</v>
      </c>
      <c r="Q538" s="97">
        <v>9673</v>
      </c>
      <c r="R538" s="30" t="s">
        <v>74</v>
      </c>
      <c r="S538" s="46"/>
      <c r="T538" s="46"/>
      <c r="U538" s="46"/>
    </row>
    <row r="539" spans="1:21" s="47" customFormat="1" ht="21.95" customHeight="1">
      <c r="A539" s="176" t="s">
        <v>1254</v>
      </c>
      <c r="B539" s="190" t="s">
        <v>425</v>
      </c>
      <c r="C539" s="127">
        <v>1956</v>
      </c>
      <c r="D539" s="127" t="s">
        <v>27</v>
      </c>
      <c r="E539" s="127" t="s">
        <v>126</v>
      </c>
      <c r="F539" s="142">
        <v>2</v>
      </c>
      <c r="G539" s="142">
        <v>2</v>
      </c>
      <c r="H539" s="147">
        <v>410.3</v>
      </c>
      <c r="I539" s="147">
        <v>0</v>
      </c>
      <c r="J539" s="147">
        <v>410.3</v>
      </c>
      <c r="K539" s="97">
        <f t="shared" si="85"/>
        <v>300000</v>
      </c>
      <c r="L539" s="82">
        <v>0</v>
      </c>
      <c r="M539" s="82">
        <v>0</v>
      </c>
      <c r="N539" s="82">
        <v>0</v>
      </c>
      <c r="O539" s="95">
        <v>300000</v>
      </c>
      <c r="P539" s="105">
        <f t="shared" si="84"/>
        <v>731.17231294174996</v>
      </c>
      <c r="Q539" s="97">
        <v>9673</v>
      </c>
      <c r="R539" s="91" t="s">
        <v>72</v>
      </c>
      <c r="S539" s="46"/>
      <c r="T539" s="46"/>
      <c r="U539" s="46"/>
    </row>
    <row r="540" spans="1:21" s="47" customFormat="1" ht="21.95" customHeight="1">
      <c r="A540" s="176"/>
      <c r="B540" s="191"/>
      <c r="C540" s="127"/>
      <c r="D540" s="127"/>
      <c r="E540" s="127"/>
      <c r="F540" s="142"/>
      <c r="G540" s="142"/>
      <c r="H540" s="147"/>
      <c r="I540" s="147"/>
      <c r="J540" s="147"/>
      <c r="K540" s="97">
        <f>SUM(L540:O540)</f>
        <v>1960300</v>
      </c>
      <c r="L540" s="82">
        <v>0</v>
      </c>
      <c r="M540" s="82">
        <v>0</v>
      </c>
      <c r="N540" s="82">
        <v>0</v>
      </c>
      <c r="O540" s="95">
        <v>1960300</v>
      </c>
      <c r="P540" s="105">
        <f>K540/H539</f>
        <v>4777.7236168657082</v>
      </c>
      <c r="Q540" s="97">
        <v>9673</v>
      </c>
      <c r="R540" s="91" t="s">
        <v>73</v>
      </c>
      <c r="S540" s="46"/>
      <c r="T540" s="46"/>
      <c r="U540" s="46"/>
    </row>
    <row r="541" spans="1:21" s="32" customFormat="1" ht="39" customHeight="1">
      <c r="A541" s="104" t="s">
        <v>1256</v>
      </c>
      <c r="B541" s="93" t="s">
        <v>1814</v>
      </c>
      <c r="C541" s="94">
        <v>1959</v>
      </c>
      <c r="D541" s="94" t="s">
        <v>27</v>
      </c>
      <c r="E541" s="94" t="s">
        <v>26</v>
      </c>
      <c r="F541" s="90">
        <v>5</v>
      </c>
      <c r="G541" s="90">
        <v>4</v>
      </c>
      <c r="H541" s="95">
        <v>2587.87</v>
      </c>
      <c r="I541" s="95">
        <v>50.5</v>
      </c>
      <c r="J541" s="95">
        <v>2537.37</v>
      </c>
      <c r="K541" s="97">
        <f t="shared" si="85"/>
        <v>5208500</v>
      </c>
      <c r="L541" s="82">
        <v>0</v>
      </c>
      <c r="M541" s="82">
        <v>0</v>
      </c>
      <c r="N541" s="82">
        <v>0</v>
      </c>
      <c r="O541" s="95">
        <v>5208500</v>
      </c>
      <c r="P541" s="105">
        <f t="shared" si="84"/>
        <v>2012.659059380881</v>
      </c>
      <c r="Q541" s="97">
        <v>9673</v>
      </c>
      <c r="R541" s="91" t="s">
        <v>73</v>
      </c>
    </row>
    <row r="542" spans="1:21" s="32" customFormat="1" ht="21.95" customHeight="1">
      <c r="A542" s="104" t="s">
        <v>1257</v>
      </c>
      <c r="B542" s="93" t="s">
        <v>427</v>
      </c>
      <c r="C542" s="94">
        <v>1960</v>
      </c>
      <c r="D542" s="94" t="s">
        <v>27</v>
      </c>
      <c r="E542" s="94" t="s">
        <v>26</v>
      </c>
      <c r="F542" s="90">
        <v>2</v>
      </c>
      <c r="G542" s="90">
        <v>1</v>
      </c>
      <c r="H542" s="95">
        <v>613.20000000000005</v>
      </c>
      <c r="I542" s="95">
        <v>0</v>
      </c>
      <c r="J542" s="95">
        <v>613.20000000000005</v>
      </c>
      <c r="K542" s="97">
        <f t="shared" si="85"/>
        <v>3158990</v>
      </c>
      <c r="L542" s="82">
        <v>0</v>
      </c>
      <c r="M542" s="82">
        <v>0</v>
      </c>
      <c r="N542" s="82">
        <v>0</v>
      </c>
      <c r="O542" s="95">
        <v>3158990</v>
      </c>
      <c r="P542" s="105">
        <f t="shared" si="84"/>
        <v>5151.6470971950421</v>
      </c>
      <c r="Q542" s="97">
        <v>9673</v>
      </c>
      <c r="R542" s="30" t="s">
        <v>74</v>
      </c>
    </row>
    <row r="543" spans="1:21" s="32" customFormat="1" ht="21.95" customHeight="1">
      <c r="A543" s="176" t="s">
        <v>1258</v>
      </c>
      <c r="B543" s="146" t="s">
        <v>428</v>
      </c>
      <c r="C543" s="127">
        <v>1960</v>
      </c>
      <c r="D543" s="127" t="s">
        <v>27</v>
      </c>
      <c r="E543" s="127" t="s">
        <v>26</v>
      </c>
      <c r="F543" s="142">
        <v>2</v>
      </c>
      <c r="G543" s="142">
        <v>2</v>
      </c>
      <c r="H543" s="147">
        <v>284.2</v>
      </c>
      <c r="I543" s="147">
        <v>0</v>
      </c>
      <c r="J543" s="147">
        <v>284.2</v>
      </c>
      <c r="K543" s="97">
        <f>SUM(L543:O543)</f>
        <v>300000</v>
      </c>
      <c r="L543" s="82">
        <v>0</v>
      </c>
      <c r="M543" s="82">
        <v>0</v>
      </c>
      <c r="N543" s="82">
        <v>0</v>
      </c>
      <c r="O543" s="95">
        <v>300000</v>
      </c>
      <c r="P543" s="105">
        <f t="shared" si="84"/>
        <v>1055.5946516537649</v>
      </c>
      <c r="Q543" s="97">
        <v>9673</v>
      </c>
      <c r="R543" s="30" t="s">
        <v>73</v>
      </c>
    </row>
    <row r="544" spans="1:21" s="32" customFormat="1" ht="21.95" customHeight="1">
      <c r="A544" s="176"/>
      <c r="B544" s="146"/>
      <c r="C544" s="127"/>
      <c r="D544" s="127"/>
      <c r="E544" s="127"/>
      <c r="F544" s="142"/>
      <c r="G544" s="142"/>
      <c r="H544" s="147"/>
      <c r="I544" s="147"/>
      <c r="J544" s="147"/>
      <c r="K544" s="97">
        <f t="shared" si="85"/>
        <v>1594960</v>
      </c>
      <c r="L544" s="82">
        <v>0</v>
      </c>
      <c r="M544" s="82">
        <v>0</v>
      </c>
      <c r="N544" s="82">
        <v>0</v>
      </c>
      <c r="O544" s="95">
        <v>1594960</v>
      </c>
      <c r="P544" s="105">
        <f>K544/H543</f>
        <v>5612.1041520056297</v>
      </c>
      <c r="Q544" s="97">
        <v>9673</v>
      </c>
      <c r="R544" s="30" t="s">
        <v>74</v>
      </c>
    </row>
    <row r="545" spans="1:20" s="32" customFormat="1" ht="21.95" customHeight="1">
      <c r="A545" s="104" t="s">
        <v>1259</v>
      </c>
      <c r="B545" s="93" t="s">
        <v>429</v>
      </c>
      <c r="C545" s="94">
        <v>1960</v>
      </c>
      <c r="D545" s="94" t="s">
        <v>27</v>
      </c>
      <c r="E545" s="94" t="s">
        <v>26</v>
      </c>
      <c r="F545" s="94">
        <v>2</v>
      </c>
      <c r="G545" s="94">
        <v>1</v>
      </c>
      <c r="H545" s="95">
        <v>299.2</v>
      </c>
      <c r="I545" s="95">
        <v>21.6</v>
      </c>
      <c r="J545" s="95">
        <v>277.60000000000002</v>
      </c>
      <c r="K545" s="97">
        <f t="shared" si="85"/>
        <v>2086800</v>
      </c>
      <c r="L545" s="82">
        <v>0</v>
      </c>
      <c r="M545" s="82">
        <v>0</v>
      </c>
      <c r="N545" s="82">
        <v>0</v>
      </c>
      <c r="O545" s="96">
        <v>2086800</v>
      </c>
      <c r="P545" s="105">
        <f t="shared" si="84"/>
        <v>6974.5989304812838</v>
      </c>
      <c r="Q545" s="97">
        <v>9673</v>
      </c>
      <c r="R545" s="30" t="s">
        <v>74</v>
      </c>
    </row>
    <row r="546" spans="1:20" s="32" customFormat="1" ht="21.95" customHeight="1">
      <c r="A546" s="104" t="s">
        <v>1260</v>
      </c>
      <c r="B546" s="93" t="s">
        <v>430</v>
      </c>
      <c r="C546" s="87">
        <v>1961</v>
      </c>
      <c r="D546" s="94" t="s">
        <v>27</v>
      </c>
      <c r="E546" s="94" t="s">
        <v>26</v>
      </c>
      <c r="F546" s="85">
        <v>2</v>
      </c>
      <c r="G546" s="85">
        <v>1</v>
      </c>
      <c r="H546" s="105">
        <v>282</v>
      </c>
      <c r="I546" s="105">
        <v>87.03</v>
      </c>
      <c r="J546" s="105">
        <v>194.97</v>
      </c>
      <c r="K546" s="97">
        <f t="shared" si="85"/>
        <v>1970200</v>
      </c>
      <c r="L546" s="82">
        <v>0</v>
      </c>
      <c r="M546" s="82">
        <v>0</v>
      </c>
      <c r="N546" s="82">
        <v>0</v>
      </c>
      <c r="O546" s="105">
        <v>1970200</v>
      </c>
      <c r="P546" s="105">
        <f t="shared" si="84"/>
        <v>6986.5248226950353</v>
      </c>
      <c r="Q546" s="97">
        <v>9673</v>
      </c>
      <c r="R546" s="27" t="s">
        <v>74</v>
      </c>
    </row>
    <row r="547" spans="1:20" s="32" customFormat="1" ht="21.95" customHeight="1">
      <c r="A547" s="176" t="s">
        <v>1261</v>
      </c>
      <c r="B547" s="146" t="s">
        <v>433</v>
      </c>
      <c r="C547" s="145">
        <v>1949</v>
      </c>
      <c r="D547" s="127" t="s">
        <v>27</v>
      </c>
      <c r="E547" s="127" t="s">
        <v>126</v>
      </c>
      <c r="F547" s="136">
        <v>2</v>
      </c>
      <c r="G547" s="136">
        <v>2</v>
      </c>
      <c r="H547" s="177">
        <v>368.97</v>
      </c>
      <c r="I547" s="177">
        <v>0</v>
      </c>
      <c r="J547" s="177">
        <v>368.97</v>
      </c>
      <c r="K547" s="97">
        <f t="shared" ref="K547:K552" si="86">SUM(L547:O547)</f>
        <v>300000</v>
      </c>
      <c r="L547" s="82">
        <v>0</v>
      </c>
      <c r="M547" s="82">
        <v>0</v>
      </c>
      <c r="N547" s="82">
        <v>0</v>
      </c>
      <c r="O547" s="95">
        <v>300000</v>
      </c>
      <c r="P547" s="105">
        <f>K547/H547</f>
        <v>813.07423367753472</v>
      </c>
      <c r="Q547" s="97">
        <v>9673</v>
      </c>
      <c r="R547" s="91" t="s">
        <v>72</v>
      </c>
    </row>
    <row r="548" spans="1:20" s="32" customFormat="1" ht="21.95" customHeight="1">
      <c r="A548" s="176"/>
      <c r="B548" s="146"/>
      <c r="C548" s="145"/>
      <c r="D548" s="127"/>
      <c r="E548" s="127"/>
      <c r="F548" s="136"/>
      <c r="G548" s="136"/>
      <c r="H548" s="177"/>
      <c r="I548" s="177"/>
      <c r="J548" s="177"/>
      <c r="K548" s="97">
        <f t="shared" si="86"/>
        <v>3621003.5</v>
      </c>
      <c r="L548" s="82">
        <v>0</v>
      </c>
      <c r="M548" s="82">
        <v>0</v>
      </c>
      <c r="N548" s="82">
        <v>0</v>
      </c>
      <c r="O548" s="105">
        <v>3621003.5</v>
      </c>
      <c r="P548" s="105">
        <f>K548/H547</f>
        <v>9813.8154863539039</v>
      </c>
      <c r="Q548" s="97">
        <v>9673</v>
      </c>
      <c r="R548" s="91" t="s">
        <v>73</v>
      </c>
    </row>
    <row r="549" spans="1:20" s="32" customFormat="1" ht="21.95" customHeight="1">
      <c r="A549" s="176" t="s">
        <v>1262</v>
      </c>
      <c r="B549" s="146" t="s">
        <v>434</v>
      </c>
      <c r="C549" s="127">
        <v>1949</v>
      </c>
      <c r="D549" s="127" t="s">
        <v>27</v>
      </c>
      <c r="E549" s="127" t="s">
        <v>126</v>
      </c>
      <c r="F549" s="142">
        <v>2</v>
      </c>
      <c r="G549" s="142">
        <v>2</v>
      </c>
      <c r="H549" s="177">
        <v>374.07</v>
      </c>
      <c r="I549" s="177">
        <v>0</v>
      </c>
      <c r="J549" s="177">
        <v>374.07</v>
      </c>
      <c r="K549" s="97">
        <f t="shared" si="86"/>
        <v>300000</v>
      </c>
      <c r="L549" s="82">
        <v>0</v>
      </c>
      <c r="M549" s="82">
        <v>0</v>
      </c>
      <c r="N549" s="82">
        <v>0</v>
      </c>
      <c r="O549" s="95">
        <v>300000</v>
      </c>
      <c r="P549" s="105">
        <f>K549/H549</f>
        <v>801.98893255273083</v>
      </c>
      <c r="Q549" s="97">
        <v>9673</v>
      </c>
      <c r="R549" s="91" t="s">
        <v>72</v>
      </c>
      <c r="S549" s="72"/>
      <c r="T549" s="72"/>
    </row>
    <row r="550" spans="1:20" s="32" customFormat="1" ht="21.95" customHeight="1">
      <c r="A550" s="176"/>
      <c r="B550" s="146"/>
      <c r="C550" s="127"/>
      <c r="D550" s="127"/>
      <c r="E550" s="127"/>
      <c r="F550" s="142"/>
      <c r="G550" s="142"/>
      <c r="H550" s="177"/>
      <c r="I550" s="177"/>
      <c r="J550" s="177"/>
      <c r="K550" s="97">
        <f t="shared" si="86"/>
        <v>2008000</v>
      </c>
      <c r="L550" s="82">
        <v>0</v>
      </c>
      <c r="M550" s="82">
        <v>0</v>
      </c>
      <c r="N550" s="82">
        <v>0</v>
      </c>
      <c r="O550" s="95">
        <v>2008000</v>
      </c>
      <c r="P550" s="105">
        <f>K550/H549</f>
        <v>5367.9792552196113</v>
      </c>
      <c r="Q550" s="97">
        <v>9673</v>
      </c>
      <c r="R550" s="91" t="s">
        <v>73</v>
      </c>
      <c r="S550" s="72"/>
      <c r="T550" s="72"/>
    </row>
    <row r="551" spans="1:20" s="32" customFormat="1" ht="21.95" customHeight="1">
      <c r="A551" s="176" t="s">
        <v>1263</v>
      </c>
      <c r="B551" s="146" t="s">
        <v>435</v>
      </c>
      <c r="C551" s="127">
        <v>1949</v>
      </c>
      <c r="D551" s="127" t="s">
        <v>27</v>
      </c>
      <c r="E551" s="127" t="s">
        <v>126</v>
      </c>
      <c r="F551" s="142">
        <v>2</v>
      </c>
      <c r="G551" s="142">
        <v>2</v>
      </c>
      <c r="H551" s="147">
        <v>383</v>
      </c>
      <c r="I551" s="147">
        <v>0</v>
      </c>
      <c r="J551" s="147">
        <v>383</v>
      </c>
      <c r="K551" s="97">
        <f t="shared" si="86"/>
        <v>300000</v>
      </c>
      <c r="L551" s="82">
        <v>0</v>
      </c>
      <c r="M551" s="82">
        <v>0</v>
      </c>
      <c r="N551" s="82">
        <v>0</v>
      </c>
      <c r="O551" s="95">
        <v>300000</v>
      </c>
      <c r="P551" s="105">
        <f>K551/H551</f>
        <v>783.28981723237598</v>
      </c>
      <c r="Q551" s="97">
        <v>9673</v>
      </c>
      <c r="R551" s="91" t="s">
        <v>72</v>
      </c>
    </row>
    <row r="552" spans="1:20" s="32" customFormat="1" ht="21.95" customHeight="1">
      <c r="A552" s="176"/>
      <c r="B552" s="146"/>
      <c r="C552" s="127"/>
      <c r="D552" s="127"/>
      <c r="E552" s="127"/>
      <c r="F552" s="142"/>
      <c r="G552" s="142"/>
      <c r="H552" s="147"/>
      <c r="I552" s="147"/>
      <c r="J552" s="147"/>
      <c r="K552" s="97">
        <f t="shared" si="86"/>
        <v>2008000</v>
      </c>
      <c r="L552" s="82">
        <v>0</v>
      </c>
      <c r="M552" s="82">
        <v>0</v>
      </c>
      <c r="N552" s="82">
        <v>0</v>
      </c>
      <c r="O552" s="95">
        <v>2008000</v>
      </c>
      <c r="P552" s="105">
        <f>K552/H551</f>
        <v>5242.8198433420366</v>
      </c>
      <c r="Q552" s="97">
        <v>9673</v>
      </c>
      <c r="R552" s="91" t="s">
        <v>73</v>
      </c>
    </row>
    <row r="553" spans="1:20" s="32" customFormat="1" ht="23.1" customHeight="1">
      <c r="A553" s="176" t="s">
        <v>1264</v>
      </c>
      <c r="B553" s="146" t="s">
        <v>431</v>
      </c>
      <c r="C553" s="127">
        <v>1949</v>
      </c>
      <c r="D553" s="127" t="s">
        <v>27</v>
      </c>
      <c r="E553" s="127" t="s">
        <v>269</v>
      </c>
      <c r="F553" s="142">
        <v>2</v>
      </c>
      <c r="G553" s="142">
        <v>2</v>
      </c>
      <c r="H553" s="177">
        <v>372.51</v>
      </c>
      <c r="I553" s="177">
        <v>0</v>
      </c>
      <c r="J553" s="177">
        <v>372.51</v>
      </c>
      <c r="K553" s="97">
        <f t="shared" si="85"/>
        <v>300000</v>
      </c>
      <c r="L553" s="82">
        <v>0</v>
      </c>
      <c r="M553" s="82">
        <v>0</v>
      </c>
      <c r="N553" s="82">
        <v>0</v>
      </c>
      <c r="O553" s="95">
        <v>300000</v>
      </c>
      <c r="P553" s="105">
        <f t="shared" si="84"/>
        <v>805.3475074494645</v>
      </c>
      <c r="Q553" s="97">
        <v>9673</v>
      </c>
      <c r="R553" s="91" t="s">
        <v>72</v>
      </c>
      <c r="S553" s="72"/>
      <c r="T553" s="72"/>
    </row>
    <row r="554" spans="1:20" s="32" customFormat="1" ht="23.1" customHeight="1">
      <c r="A554" s="176"/>
      <c r="B554" s="146"/>
      <c r="C554" s="127"/>
      <c r="D554" s="127"/>
      <c r="E554" s="127"/>
      <c r="F554" s="142"/>
      <c r="G554" s="142"/>
      <c r="H554" s="177"/>
      <c r="I554" s="177"/>
      <c r="J554" s="177"/>
      <c r="K554" s="97">
        <f>SUM(L554:O554)</f>
        <v>1764200</v>
      </c>
      <c r="L554" s="82">
        <v>0</v>
      </c>
      <c r="M554" s="82">
        <v>0</v>
      </c>
      <c r="N554" s="82">
        <v>0</v>
      </c>
      <c r="O554" s="95">
        <v>1764200</v>
      </c>
      <c r="P554" s="105">
        <f>K554/H553</f>
        <v>4735.9802421411505</v>
      </c>
      <c r="Q554" s="97">
        <v>9673</v>
      </c>
      <c r="R554" s="91" t="s">
        <v>73</v>
      </c>
      <c r="S554" s="72"/>
      <c r="T554" s="72"/>
    </row>
    <row r="555" spans="1:20" s="32" customFormat="1" ht="23.1" customHeight="1">
      <c r="A555" s="104" t="s">
        <v>1265</v>
      </c>
      <c r="B555" s="93" t="s">
        <v>432</v>
      </c>
      <c r="C555" s="94">
        <v>1959</v>
      </c>
      <c r="D555" s="94" t="s">
        <v>27</v>
      </c>
      <c r="E555" s="94" t="s">
        <v>26</v>
      </c>
      <c r="F555" s="90">
        <v>2</v>
      </c>
      <c r="G555" s="90">
        <v>2</v>
      </c>
      <c r="H555" s="105">
        <v>547.97</v>
      </c>
      <c r="I555" s="105">
        <v>0</v>
      </c>
      <c r="J555" s="105">
        <v>547.97</v>
      </c>
      <c r="K555" s="97">
        <f t="shared" si="85"/>
        <v>2808130</v>
      </c>
      <c r="L555" s="82">
        <v>0</v>
      </c>
      <c r="M555" s="82">
        <v>0</v>
      </c>
      <c r="N555" s="82">
        <v>0</v>
      </c>
      <c r="O555" s="95">
        <v>2808130</v>
      </c>
      <c r="P555" s="105">
        <f t="shared" si="84"/>
        <v>5124.6053616073868</v>
      </c>
      <c r="Q555" s="97">
        <v>9673</v>
      </c>
      <c r="R555" s="91" t="s">
        <v>73</v>
      </c>
    </row>
    <row r="556" spans="1:20" s="32" customFormat="1" ht="23.1" customHeight="1">
      <c r="A556" s="104" t="s">
        <v>1266</v>
      </c>
      <c r="B556" s="93" t="s">
        <v>436</v>
      </c>
      <c r="C556" s="94">
        <v>1974</v>
      </c>
      <c r="D556" s="94" t="s">
        <v>27</v>
      </c>
      <c r="E556" s="94" t="s">
        <v>26</v>
      </c>
      <c r="F556" s="90">
        <v>5</v>
      </c>
      <c r="G556" s="90">
        <v>1</v>
      </c>
      <c r="H556" s="95">
        <v>4607.8</v>
      </c>
      <c r="I556" s="95">
        <v>0</v>
      </c>
      <c r="J556" s="95">
        <v>2782.2</v>
      </c>
      <c r="K556" s="97">
        <f t="shared" si="85"/>
        <v>24159560</v>
      </c>
      <c r="L556" s="82">
        <v>0</v>
      </c>
      <c r="M556" s="82">
        <v>0</v>
      </c>
      <c r="N556" s="82">
        <v>0</v>
      </c>
      <c r="O556" s="95">
        <v>24159560</v>
      </c>
      <c r="P556" s="105">
        <f t="shared" si="84"/>
        <v>5243.1876383523586</v>
      </c>
      <c r="Q556" s="97">
        <v>9673</v>
      </c>
      <c r="R556" s="27" t="s">
        <v>72</v>
      </c>
      <c r="S556" s="72"/>
      <c r="T556" s="72"/>
    </row>
    <row r="557" spans="1:20" s="32" customFormat="1" ht="23.1" customHeight="1">
      <c r="A557" s="104" t="s">
        <v>1267</v>
      </c>
      <c r="B557" s="93" t="s">
        <v>437</v>
      </c>
      <c r="C557" s="91" t="s">
        <v>921</v>
      </c>
      <c r="D557" s="94" t="s">
        <v>27</v>
      </c>
      <c r="E557" s="94" t="s">
        <v>26</v>
      </c>
      <c r="F557" s="91" t="s">
        <v>299</v>
      </c>
      <c r="G557" s="91" t="s">
        <v>922</v>
      </c>
      <c r="H557" s="95">
        <v>270.95</v>
      </c>
      <c r="I557" s="95">
        <v>0</v>
      </c>
      <c r="J557" s="95">
        <v>270.95</v>
      </c>
      <c r="K557" s="97">
        <f t="shared" si="85"/>
        <v>1424300</v>
      </c>
      <c r="L557" s="82">
        <v>0</v>
      </c>
      <c r="M557" s="82">
        <v>0</v>
      </c>
      <c r="N557" s="82">
        <v>0</v>
      </c>
      <c r="O557" s="96">
        <v>1424300</v>
      </c>
      <c r="P557" s="105">
        <f t="shared" si="84"/>
        <v>5256.689426093375</v>
      </c>
      <c r="Q557" s="97">
        <v>9673</v>
      </c>
      <c r="R557" s="27" t="s">
        <v>73</v>
      </c>
    </row>
    <row r="558" spans="1:20" s="32" customFormat="1" ht="23.1" customHeight="1">
      <c r="A558" s="104" t="s">
        <v>1268</v>
      </c>
      <c r="B558" s="89" t="s">
        <v>438</v>
      </c>
      <c r="C558" s="94">
        <v>1961</v>
      </c>
      <c r="D558" s="94" t="s">
        <v>27</v>
      </c>
      <c r="E558" s="94" t="s">
        <v>26</v>
      </c>
      <c r="F558" s="90">
        <v>5</v>
      </c>
      <c r="G558" s="90">
        <v>4</v>
      </c>
      <c r="H558" s="95">
        <v>3696.7</v>
      </c>
      <c r="I558" s="95">
        <v>1154.5999999999999</v>
      </c>
      <c r="J558" s="95">
        <v>2542.1</v>
      </c>
      <c r="K558" s="97">
        <f t="shared" si="85"/>
        <v>3932300</v>
      </c>
      <c r="L558" s="82">
        <v>0</v>
      </c>
      <c r="M558" s="82">
        <v>0</v>
      </c>
      <c r="N558" s="82">
        <v>0</v>
      </c>
      <c r="O558" s="95">
        <v>3932300</v>
      </c>
      <c r="P558" s="105">
        <f t="shared" si="84"/>
        <v>1063.7325181919009</v>
      </c>
      <c r="Q558" s="97">
        <v>9673</v>
      </c>
      <c r="R558" s="27" t="s">
        <v>74</v>
      </c>
    </row>
    <row r="559" spans="1:20" s="32" customFormat="1" ht="23.1" customHeight="1">
      <c r="A559" s="104" t="s">
        <v>1269</v>
      </c>
      <c r="B559" s="89" t="s">
        <v>439</v>
      </c>
      <c r="C559" s="94">
        <v>1972</v>
      </c>
      <c r="D559" s="94" t="s">
        <v>27</v>
      </c>
      <c r="E559" s="94" t="s">
        <v>26</v>
      </c>
      <c r="F559" s="90">
        <v>5</v>
      </c>
      <c r="G559" s="90">
        <v>6</v>
      </c>
      <c r="H559" s="95">
        <v>4546.43</v>
      </c>
      <c r="I559" s="95">
        <v>0</v>
      </c>
      <c r="J559" s="95">
        <v>4546.43</v>
      </c>
      <c r="K559" s="97">
        <f t="shared" si="85"/>
        <v>25399032.25</v>
      </c>
      <c r="L559" s="82">
        <v>0</v>
      </c>
      <c r="M559" s="82">
        <v>0</v>
      </c>
      <c r="N559" s="82">
        <v>0</v>
      </c>
      <c r="O559" s="95">
        <v>25399032.25</v>
      </c>
      <c r="P559" s="105">
        <f t="shared" si="84"/>
        <v>5586.5882131694534</v>
      </c>
      <c r="Q559" s="97">
        <v>9673</v>
      </c>
      <c r="R559" s="27" t="s">
        <v>74</v>
      </c>
      <c r="S559" s="72"/>
      <c r="T559" s="72"/>
    </row>
    <row r="560" spans="1:20" s="67" customFormat="1" ht="23.1" customHeight="1">
      <c r="A560" s="104" t="s">
        <v>1270</v>
      </c>
      <c r="B560" s="59" t="s">
        <v>1799</v>
      </c>
      <c r="C560" s="87">
        <v>1917</v>
      </c>
      <c r="D560" s="87" t="s">
        <v>27</v>
      </c>
      <c r="E560" s="87" t="s">
        <v>26</v>
      </c>
      <c r="F560" s="85">
        <v>2</v>
      </c>
      <c r="G560" s="85">
        <v>8</v>
      </c>
      <c r="H560" s="110">
        <v>787.47</v>
      </c>
      <c r="I560" s="110">
        <v>699.5</v>
      </c>
      <c r="J560" s="110">
        <v>272.89999999999998</v>
      </c>
      <c r="K560" s="105">
        <f>SUM(L560:O560)</f>
        <v>2155000</v>
      </c>
      <c r="L560" s="105">
        <v>0</v>
      </c>
      <c r="M560" s="105">
        <v>0</v>
      </c>
      <c r="N560" s="105">
        <v>0</v>
      </c>
      <c r="O560" s="95">
        <v>2155000</v>
      </c>
      <c r="P560" s="105">
        <f>K560/H560</f>
        <v>2736.612188400828</v>
      </c>
      <c r="Q560" s="105">
        <v>9673</v>
      </c>
      <c r="R560" s="91" t="s">
        <v>72</v>
      </c>
    </row>
    <row r="561" spans="1:20" s="67" customFormat="1" ht="23.1" customHeight="1">
      <c r="A561" s="176" t="s">
        <v>1271</v>
      </c>
      <c r="B561" s="146" t="s">
        <v>440</v>
      </c>
      <c r="C561" s="127">
        <v>1956</v>
      </c>
      <c r="D561" s="127" t="s">
        <v>27</v>
      </c>
      <c r="E561" s="127" t="s">
        <v>26</v>
      </c>
      <c r="F561" s="142">
        <v>2</v>
      </c>
      <c r="G561" s="142">
        <v>2</v>
      </c>
      <c r="H561" s="147">
        <v>384.9</v>
      </c>
      <c r="I561" s="147">
        <v>0</v>
      </c>
      <c r="J561" s="147">
        <v>384.9</v>
      </c>
      <c r="K561" s="105">
        <f>SUM(L561:O561)</f>
        <v>300000</v>
      </c>
      <c r="L561" s="105">
        <v>0</v>
      </c>
      <c r="M561" s="105">
        <v>0</v>
      </c>
      <c r="N561" s="105">
        <v>0</v>
      </c>
      <c r="O561" s="95">
        <v>300000</v>
      </c>
      <c r="P561" s="105">
        <f>K561/H561</f>
        <v>779.4232268121591</v>
      </c>
      <c r="Q561" s="105">
        <v>9673</v>
      </c>
      <c r="R561" s="91" t="s">
        <v>72</v>
      </c>
    </row>
    <row r="562" spans="1:20" s="32" customFormat="1" ht="23.1" customHeight="1">
      <c r="A562" s="176"/>
      <c r="B562" s="146"/>
      <c r="C562" s="127"/>
      <c r="D562" s="127"/>
      <c r="E562" s="127"/>
      <c r="F562" s="142"/>
      <c r="G562" s="142"/>
      <c r="H562" s="147"/>
      <c r="I562" s="147"/>
      <c r="J562" s="147"/>
      <c r="K562" s="97">
        <f t="shared" si="85"/>
        <v>2224600</v>
      </c>
      <c r="L562" s="82">
        <v>0</v>
      </c>
      <c r="M562" s="82">
        <v>0</v>
      </c>
      <c r="N562" s="82">
        <v>0</v>
      </c>
      <c r="O562" s="95">
        <v>2224600</v>
      </c>
      <c r="P562" s="105">
        <f>K562/H561</f>
        <v>5779.6830345544304</v>
      </c>
      <c r="Q562" s="97">
        <v>9673</v>
      </c>
      <c r="R562" s="91" t="s">
        <v>73</v>
      </c>
    </row>
    <row r="563" spans="1:20" s="32" customFormat="1" ht="23.1" customHeight="1">
      <c r="A563" s="104" t="s">
        <v>1272</v>
      </c>
      <c r="B563" s="93" t="s">
        <v>441</v>
      </c>
      <c r="C563" s="94">
        <v>1955</v>
      </c>
      <c r="D563" s="94" t="s">
        <v>27</v>
      </c>
      <c r="E563" s="94" t="s">
        <v>26</v>
      </c>
      <c r="F563" s="90">
        <v>5</v>
      </c>
      <c r="G563" s="90">
        <v>7</v>
      </c>
      <c r="H563" s="95">
        <v>12742.5</v>
      </c>
      <c r="I563" s="95">
        <v>0</v>
      </c>
      <c r="J563" s="95">
        <v>8537.3700000000008</v>
      </c>
      <c r="K563" s="97">
        <f t="shared" si="85"/>
        <v>30144875</v>
      </c>
      <c r="L563" s="82">
        <v>0</v>
      </c>
      <c r="M563" s="82">
        <v>0</v>
      </c>
      <c r="N563" s="82">
        <v>0</v>
      </c>
      <c r="O563" s="95">
        <v>30144875</v>
      </c>
      <c r="P563" s="105">
        <f t="shared" si="84"/>
        <v>2365.6955071610751</v>
      </c>
      <c r="Q563" s="97">
        <v>9673</v>
      </c>
      <c r="R563" s="91" t="s">
        <v>72</v>
      </c>
    </row>
    <row r="564" spans="1:20" s="32" customFormat="1" ht="23.1" customHeight="1">
      <c r="A564" s="104" t="s">
        <v>1273</v>
      </c>
      <c r="B564" s="93" t="s">
        <v>445</v>
      </c>
      <c r="C564" s="94">
        <v>1960</v>
      </c>
      <c r="D564" s="94" t="s">
        <v>27</v>
      </c>
      <c r="E564" s="94" t="s">
        <v>26</v>
      </c>
      <c r="F564" s="90">
        <v>2</v>
      </c>
      <c r="G564" s="90">
        <v>1</v>
      </c>
      <c r="H564" s="95">
        <v>278.22000000000003</v>
      </c>
      <c r="I564" s="95">
        <v>0</v>
      </c>
      <c r="J564" s="95">
        <v>278.22000000000003</v>
      </c>
      <c r="K564" s="97">
        <f t="shared" si="85"/>
        <v>1737000</v>
      </c>
      <c r="L564" s="82">
        <v>0</v>
      </c>
      <c r="M564" s="82">
        <v>0</v>
      </c>
      <c r="N564" s="82">
        <v>0</v>
      </c>
      <c r="O564" s="95">
        <v>1737000</v>
      </c>
      <c r="P564" s="105">
        <f t="shared" si="84"/>
        <v>6243.2607289195594</v>
      </c>
      <c r="Q564" s="97">
        <v>9673</v>
      </c>
      <c r="R564" s="30" t="s">
        <v>74</v>
      </c>
    </row>
    <row r="565" spans="1:20" s="32" customFormat="1" ht="23.1" customHeight="1">
      <c r="A565" s="104" t="s">
        <v>1274</v>
      </c>
      <c r="B565" s="93" t="s">
        <v>446</v>
      </c>
      <c r="C565" s="94">
        <v>1960</v>
      </c>
      <c r="D565" s="94" t="s">
        <v>27</v>
      </c>
      <c r="E565" s="94" t="s">
        <v>26</v>
      </c>
      <c r="F565" s="90">
        <v>2</v>
      </c>
      <c r="G565" s="90">
        <v>1</v>
      </c>
      <c r="H565" s="95">
        <v>280.31</v>
      </c>
      <c r="I565" s="95">
        <v>0</v>
      </c>
      <c r="J565" s="95">
        <v>280.31</v>
      </c>
      <c r="K565" s="97">
        <f t="shared" si="85"/>
        <v>1752900</v>
      </c>
      <c r="L565" s="82">
        <v>0</v>
      </c>
      <c r="M565" s="82">
        <v>0</v>
      </c>
      <c r="N565" s="82">
        <v>0</v>
      </c>
      <c r="O565" s="95">
        <v>1752900</v>
      </c>
      <c r="P565" s="105">
        <f t="shared" si="84"/>
        <v>6253.4336984053371</v>
      </c>
      <c r="Q565" s="97">
        <v>9673</v>
      </c>
      <c r="R565" s="30" t="s">
        <v>74</v>
      </c>
      <c r="S565" s="72"/>
      <c r="T565" s="72"/>
    </row>
    <row r="566" spans="1:20" s="32" customFormat="1" ht="23.1" customHeight="1">
      <c r="A566" s="104" t="s">
        <v>1275</v>
      </c>
      <c r="B566" s="93" t="s">
        <v>447</v>
      </c>
      <c r="C566" s="94">
        <v>1960</v>
      </c>
      <c r="D566" s="94" t="s">
        <v>27</v>
      </c>
      <c r="E566" s="94" t="s">
        <v>26</v>
      </c>
      <c r="F566" s="90">
        <v>2</v>
      </c>
      <c r="G566" s="90">
        <v>1</v>
      </c>
      <c r="H566" s="95">
        <v>284.93</v>
      </c>
      <c r="I566" s="95">
        <v>0</v>
      </c>
      <c r="J566" s="95">
        <v>284.93</v>
      </c>
      <c r="K566" s="97">
        <f t="shared" si="85"/>
        <v>1752900</v>
      </c>
      <c r="L566" s="82">
        <v>0</v>
      </c>
      <c r="M566" s="82">
        <v>0</v>
      </c>
      <c r="N566" s="82">
        <v>0</v>
      </c>
      <c r="O566" s="95">
        <v>1752900</v>
      </c>
      <c r="P566" s="105">
        <f t="shared" si="84"/>
        <v>6152.0373425051766</v>
      </c>
      <c r="Q566" s="97">
        <v>9673</v>
      </c>
      <c r="R566" s="30" t="s">
        <v>74</v>
      </c>
    </row>
    <row r="567" spans="1:20" s="32" customFormat="1" ht="23.1" customHeight="1">
      <c r="A567" s="104" t="s">
        <v>1276</v>
      </c>
      <c r="B567" s="93" t="s">
        <v>448</v>
      </c>
      <c r="C567" s="91" t="s">
        <v>298</v>
      </c>
      <c r="D567" s="94" t="s">
        <v>27</v>
      </c>
      <c r="E567" s="94" t="s">
        <v>26</v>
      </c>
      <c r="F567" s="91" t="s">
        <v>299</v>
      </c>
      <c r="G567" s="91" t="s">
        <v>922</v>
      </c>
      <c r="H567" s="95">
        <v>284.13</v>
      </c>
      <c r="I567" s="95">
        <v>0</v>
      </c>
      <c r="J567" s="95">
        <v>284.13</v>
      </c>
      <c r="K567" s="97">
        <f t="shared" si="85"/>
        <v>1758200</v>
      </c>
      <c r="L567" s="82">
        <v>0</v>
      </c>
      <c r="M567" s="82">
        <v>0</v>
      </c>
      <c r="N567" s="82">
        <v>0</v>
      </c>
      <c r="O567" s="96">
        <v>1758200</v>
      </c>
      <c r="P567" s="105">
        <f t="shared" si="84"/>
        <v>6188.0125294759446</v>
      </c>
      <c r="Q567" s="97">
        <v>9673</v>
      </c>
      <c r="R567" s="30" t="s">
        <v>74</v>
      </c>
    </row>
    <row r="568" spans="1:20" s="32" customFormat="1" ht="23.1" customHeight="1">
      <c r="A568" s="104" t="s">
        <v>1277</v>
      </c>
      <c r="B568" s="93" t="s">
        <v>449</v>
      </c>
      <c r="C568" s="94">
        <v>1960</v>
      </c>
      <c r="D568" s="94" t="s">
        <v>27</v>
      </c>
      <c r="E568" s="94" t="s">
        <v>26</v>
      </c>
      <c r="F568" s="90">
        <v>2</v>
      </c>
      <c r="G568" s="90">
        <v>1</v>
      </c>
      <c r="H568" s="95">
        <v>284.27</v>
      </c>
      <c r="I568" s="95">
        <v>0</v>
      </c>
      <c r="J568" s="95">
        <v>284.27</v>
      </c>
      <c r="K568" s="97">
        <f t="shared" si="85"/>
        <v>1742300</v>
      </c>
      <c r="L568" s="82">
        <v>0</v>
      </c>
      <c r="M568" s="82">
        <v>0</v>
      </c>
      <c r="N568" s="82">
        <v>0</v>
      </c>
      <c r="O568" s="95">
        <v>1742300</v>
      </c>
      <c r="P568" s="105">
        <f t="shared" si="84"/>
        <v>6129.0322580645161</v>
      </c>
      <c r="Q568" s="97">
        <v>9673</v>
      </c>
      <c r="R568" s="30" t="s">
        <v>74</v>
      </c>
    </row>
    <row r="569" spans="1:20" s="32" customFormat="1" ht="23.1" customHeight="1">
      <c r="A569" s="104" t="s">
        <v>1278</v>
      </c>
      <c r="B569" s="93" t="s">
        <v>450</v>
      </c>
      <c r="C569" s="94">
        <v>1960</v>
      </c>
      <c r="D569" s="94" t="s">
        <v>27</v>
      </c>
      <c r="E569" s="94" t="s">
        <v>26</v>
      </c>
      <c r="F569" s="90">
        <v>2</v>
      </c>
      <c r="G569" s="90">
        <v>1</v>
      </c>
      <c r="H569" s="95">
        <v>282.14</v>
      </c>
      <c r="I569" s="95">
        <v>0</v>
      </c>
      <c r="J569" s="95">
        <v>282.14</v>
      </c>
      <c r="K569" s="97">
        <f t="shared" si="85"/>
        <v>1731700</v>
      </c>
      <c r="L569" s="82">
        <v>0</v>
      </c>
      <c r="M569" s="82">
        <v>0</v>
      </c>
      <c r="N569" s="82">
        <v>0</v>
      </c>
      <c r="O569" s="95">
        <v>1731700</v>
      </c>
      <c r="P569" s="105">
        <f t="shared" si="84"/>
        <v>6137.7330403345859</v>
      </c>
      <c r="Q569" s="97">
        <v>9673</v>
      </c>
      <c r="R569" s="30" t="s">
        <v>74</v>
      </c>
      <c r="S569" s="72"/>
      <c r="T569" s="72"/>
    </row>
    <row r="570" spans="1:20" s="32" customFormat="1" ht="23.1" customHeight="1">
      <c r="A570" s="104" t="s">
        <v>1279</v>
      </c>
      <c r="B570" s="93" t="s">
        <v>451</v>
      </c>
      <c r="C570" s="94">
        <v>1961</v>
      </c>
      <c r="D570" s="94" t="s">
        <v>27</v>
      </c>
      <c r="E570" s="94" t="s">
        <v>26</v>
      </c>
      <c r="F570" s="90">
        <v>2</v>
      </c>
      <c r="G570" s="90">
        <v>2</v>
      </c>
      <c r="H570" s="95">
        <v>802.53</v>
      </c>
      <c r="I570" s="95">
        <v>0</v>
      </c>
      <c r="J570" s="95">
        <v>802.53</v>
      </c>
      <c r="K570" s="97">
        <f t="shared" si="85"/>
        <v>3507200</v>
      </c>
      <c r="L570" s="82">
        <v>0</v>
      </c>
      <c r="M570" s="82">
        <v>0</v>
      </c>
      <c r="N570" s="82">
        <v>0</v>
      </c>
      <c r="O570" s="95">
        <v>3507200</v>
      </c>
      <c r="P570" s="105">
        <f t="shared" si="84"/>
        <v>4370.1793079386443</v>
      </c>
      <c r="Q570" s="97">
        <v>9673</v>
      </c>
      <c r="R570" s="27" t="s">
        <v>74</v>
      </c>
    </row>
    <row r="571" spans="1:20" s="32" customFormat="1" ht="23.1" customHeight="1">
      <c r="A571" s="104" t="s">
        <v>1280</v>
      </c>
      <c r="B571" s="93" t="s">
        <v>452</v>
      </c>
      <c r="C571" s="94">
        <v>1960</v>
      </c>
      <c r="D571" s="94" t="s">
        <v>27</v>
      </c>
      <c r="E571" s="94" t="s">
        <v>26</v>
      </c>
      <c r="F571" s="90">
        <v>2</v>
      </c>
      <c r="G571" s="90">
        <v>1</v>
      </c>
      <c r="H571" s="95">
        <v>283.60000000000002</v>
      </c>
      <c r="I571" s="95">
        <v>0</v>
      </c>
      <c r="J571" s="95">
        <v>283.60000000000002</v>
      </c>
      <c r="K571" s="97">
        <f t="shared" si="85"/>
        <v>1747600</v>
      </c>
      <c r="L571" s="82">
        <v>0</v>
      </c>
      <c r="M571" s="82">
        <v>0</v>
      </c>
      <c r="N571" s="82">
        <v>0</v>
      </c>
      <c r="O571" s="95">
        <v>1747600</v>
      </c>
      <c r="P571" s="105">
        <f t="shared" si="84"/>
        <v>6162.2002820874468</v>
      </c>
      <c r="Q571" s="97">
        <v>9673</v>
      </c>
      <c r="R571" s="30" t="s">
        <v>74</v>
      </c>
    </row>
    <row r="572" spans="1:20" s="32" customFormat="1" ht="23.1" customHeight="1">
      <c r="A572" s="104" t="s">
        <v>1281</v>
      </c>
      <c r="B572" s="93" t="s">
        <v>453</v>
      </c>
      <c r="C572" s="94">
        <v>1960</v>
      </c>
      <c r="D572" s="94" t="s">
        <v>27</v>
      </c>
      <c r="E572" s="94" t="s">
        <v>26</v>
      </c>
      <c r="F572" s="90">
        <v>2</v>
      </c>
      <c r="G572" s="90">
        <v>1</v>
      </c>
      <c r="H572" s="95">
        <v>288.5</v>
      </c>
      <c r="I572" s="95">
        <v>0</v>
      </c>
      <c r="J572" s="95">
        <v>288.5</v>
      </c>
      <c r="K572" s="97">
        <f t="shared" si="85"/>
        <v>1747600</v>
      </c>
      <c r="L572" s="82">
        <v>0</v>
      </c>
      <c r="M572" s="82">
        <v>0</v>
      </c>
      <c r="N572" s="82">
        <v>0</v>
      </c>
      <c r="O572" s="95">
        <v>1747600</v>
      </c>
      <c r="P572" s="105">
        <f t="shared" si="84"/>
        <v>6057.5389948006932</v>
      </c>
      <c r="Q572" s="97">
        <v>9673</v>
      </c>
      <c r="R572" s="30" t="s">
        <v>74</v>
      </c>
    </row>
    <row r="573" spans="1:20" s="32" customFormat="1" ht="23.1" customHeight="1">
      <c r="A573" s="104" t="s">
        <v>1282</v>
      </c>
      <c r="B573" s="93" t="s">
        <v>454</v>
      </c>
      <c r="C573" s="94">
        <v>1960</v>
      </c>
      <c r="D573" s="94" t="s">
        <v>27</v>
      </c>
      <c r="E573" s="94" t="s">
        <v>26</v>
      </c>
      <c r="F573" s="94">
        <v>2</v>
      </c>
      <c r="G573" s="94">
        <v>2</v>
      </c>
      <c r="H573" s="95">
        <v>776.95</v>
      </c>
      <c r="I573" s="95">
        <v>0</v>
      </c>
      <c r="J573" s="95">
        <v>776.95</v>
      </c>
      <c r="K573" s="97">
        <f t="shared" si="85"/>
        <v>3766900</v>
      </c>
      <c r="L573" s="82">
        <v>0</v>
      </c>
      <c r="M573" s="82">
        <v>0</v>
      </c>
      <c r="N573" s="82">
        <v>0</v>
      </c>
      <c r="O573" s="96">
        <v>3766900</v>
      </c>
      <c r="P573" s="105">
        <f t="shared" si="84"/>
        <v>4848.3171375249367</v>
      </c>
      <c r="Q573" s="97">
        <v>9673</v>
      </c>
      <c r="R573" s="30" t="s">
        <v>74</v>
      </c>
    </row>
    <row r="574" spans="1:20" s="32" customFormat="1" ht="23.1" customHeight="1">
      <c r="A574" s="104" t="s">
        <v>1283</v>
      </c>
      <c r="B574" s="93" t="s">
        <v>455</v>
      </c>
      <c r="C574" s="94">
        <v>1960</v>
      </c>
      <c r="D574" s="94" t="s">
        <v>27</v>
      </c>
      <c r="E574" s="94" t="s">
        <v>26</v>
      </c>
      <c r="F574" s="90">
        <v>2</v>
      </c>
      <c r="G574" s="90">
        <v>1</v>
      </c>
      <c r="H574" s="95">
        <v>279.52</v>
      </c>
      <c r="I574" s="95">
        <v>0</v>
      </c>
      <c r="J574" s="95">
        <v>279.52</v>
      </c>
      <c r="K574" s="97">
        <f t="shared" si="85"/>
        <v>1774100</v>
      </c>
      <c r="L574" s="82">
        <v>0</v>
      </c>
      <c r="M574" s="82">
        <v>0</v>
      </c>
      <c r="N574" s="82">
        <v>0</v>
      </c>
      <c r="O574" s="95">
        <v>1774100</v>
      </c>
      <c r="P574" s="105">
        <f t="shared" si="84"/>
        <v>6346.9519175729829</v>
      </c>
      <c r="Q574" s="97">
        <v>9673</v>
      </c>
      <c r="R574" s="30" t="s">
        <v>74</v>
      </c>
    </row>
    <row r="575" spans="1:20" s="32" customFormat="1" ht="23.1" customHeight="1">
      <c r="A575" s="104" t="s">
        <v>1284</v>
      </c>
      <c r="B575" s="93" t="s">
        <v>442</v>
      </c>
      <c r="C575" s="94">
        <v>1959</v>
      </c>
      <c r="D575" s="94" t="s">
        <v>27</v>
      </c>
      <c r="E575" s="94" t="s">
        <v>26</v>
      </c>
      <c r="F575" s="90">
        <v>2</v>
      </c>
      <c r="G575" s="90">
        <v>1</v>
      </c>
      <c r="H575" s="95">
        <v>287.47000000000003</v>
      </c>
      <c r="I575" s="95">
        <v>0</v>
      </c>
      <c r="J575" s="95">
        <v>287.47000000000003</v>
      </c>
      <c r="K575" s="97">
        <f>SUM(L575:O575)</f>
        <v>1752900</v>
      </c>
      <c r="L575" s="82">
        <v>0</v>
      </c>
      <c r="M575" s="82">
        <v>0</v>
      </c>
      <c r="N575" s="82">
        <v>0</v>
      </c>
      <c r="O575" s="95">
        <v>1752900</v>
      </c>
      <c r="P575" s="105">
        <f>K575/H575</f>
        <v>6097.6797578877786</v>
      </c>
      <c r="Q575" s="97">
        <v>9673</v>
      </c>
      <c r="R575" s="91" t="s">
        <v>73</v>
      </c>
    </row>
    <row r="576" spans="1:20" s="32" customFormat="1" ht="23.1" customHeight="1">
      <c r="A576" s="104" t="s">
        <v>1285</v>
      </c>
      <c r="B576" s="93" t="s">
        <v>443</v>
      </c>
      <c r="C576" s="94">
        <v>1959</v>
      </c>
      <c r="D576" s="94" t="s">
        <v>27</v>
      </c>
      <c r="E576" s="94" t="s">
        <v>26</v>
      </c>
      <c r="F576" s="90">
        <v>2</v>
      </c>
      <c r="G576" s="90">
        <v>1</v>
      </c>
      <c r="H576" s="95">
        <v>281.8</v>
      </c>
      <c r="I576" s="95">
        <v>0</v>
      </c>
      <c r="J576" s="95">
        <v>281.8</v>
      </c>
      <c r="K576" s="97">
        <f>SUM(L576:O576)</f>
        <v>1747600</v>
      </c>
      <c r="L576" s="82">
        <v>0</v>
      </c>
      <c r="M576" s="82">
        <v>0</v>
      </c>
      <c r="N576" s="82">
        <v>0</v>
      </c>
      <c r="O576" s="95">
        <v>1747600</v>
      </c>
      <c r="P576" s="105">
        <f>K576/H576</f>
        <v>6201.5613910574875</v>
      </c>
      <c r="Q576" s="97">
        <v>9673</v>
      </c>
      <c r="R576" s="91" t="s">
        <v>73</v>
      </c>
    </row>
    <row r="577" spans="1:21" s="32" customFormat="1" ht="23.1" customHeight="1">
      <c r="A577" s="104" t="s">
        <v>1286</v>
      </c>
      <c r="B577" s="93" t="s">
        <v>444</v>
      </c>
      <c r="C577" s="91" t="s">
        <v>298</v>
      </c>
      <c r="D577" s="94" t="s">
        <v>27</v>
      </c>
      <c r="E577" s="94" t="s">
        <v>26</v>
      </c>
      <c r="F577" s="91" t="s">
        <v>299</v>
      </c>
      <c r="G577" s="91" t="s">
        <v>922</v>
      </c>
      <c r="H577" s="95">
        <v>285.08999999999997</v>
      </c>
      <c r="I577" s="95">
        <v>0</v>
      </c>
      <c r="J577" s="95">
        <v>285.08999999999997</v>
      </c>
      <c r="K577" s="97">
        <f>SUM(L577:O577)</f>
        <v>1747600</v>
      </c>
      <c r="L577" s="82">
        <v>0</v>
      </c>
      <c r="M577" s="82">
        <v>0</v>
      </c>
      <c r="N577" s="82">
        <v>0</v>
      </c>
      <c r="O577" s="96">
        <v>1747600</v>
      </c>
      <c r="P577" s="105">
        <f>K577/H577</f>
        <v>6129.994036970782</v>
      </c>
      <c r="Q577" s="97">
        <v>9673</v>
      </c>
      <c r="R577" s="30" t="s">
        <v>74</v>
      </c>
    </row>
    <row r="578" spans="1:21" s="32" customFormat="1" ht="23.1" customHeight="1">
      <c r="A578" s="104" t="s">
        <v>1287</v>
      </c>
      <c r="B578" s="93" t="s">
        <v>456</v>
      </c>
      <c r="C578" s="94">
        <v>1948</v>
      </c>
      <c r="D578" s="94">
        <v>2015</v>
      </c>
      <c r="E578" s="94" t="s">
        <v>26</v>
      </c>
      <c r="F578" s="90">
        <v>3</v>
      </c>
      <c r="G578" s="90">
        <v>2</v>
      </c>
      <c r="H578" s="95">
        <v>914.63</v>
      </c>
      <c r="I578" s="95">
        <v>224.4</v>
      </c>
      <c r="J578" s="95">
        <v>690.23</v>
      </c>
      <c r="K578" s="97">
        <f t="shared" si="85"/>
        <v>886320</v>
      </c>
      <c r="L578" s="82">
        <v>0</v>
      </c>
      <c r="M578" s="82">
        <v>0</v>
      </c>
      <c r="N578" s="82">
        <v>0</v>
      </c>
      <c r="O578" s="95">
        <v>886320</v>
      </c>
      <c r="P578" s="105">
        <f t="shared" si="84"/>
        <v>969.04759301575496</v>
      </c>
      <c r="Q578" s="97">
        <v>9673</v>
      </c>
      <c r="R578" s="91" t="s">
        <v>72</v>
      </c>
      <c r="S578" s="72"/>
      <c r="T578" s="72"/>
    </row>
    <row r="579" spans="1:21" s="32" customFormat="1" ht="23.1" customHeight="1">
      <c r="A579" s="104" t="s">
        <v>1288</v>
      </c>
      <c r="B579" s="93" t="s">
        <v>458</v>
      </c>
      <c r="C579" s="94">
        <v>1953</v>
      </c>
      <c r="D579" s="94" t="s">
        <v>27</v>
      </c>
      <c r="E579" s="94" t="s">
        <v>26</v>
      </c>
      <c r="F579" s="90">
        <v>2</v>
      </c>
      <c r="G579" s="90">
        <v>2</v>
      </c>
      <c r="H579" s="95">
        <v>1179.5999999999999</v>
      </c>
      <c r="I579" s="95">
        <v>0</v>
      </c>
      <c r="J579" s="95">
        <v>1106.9000000000001</v>
      </c>
      <c r="K579" s="97">
        <f t="shared" si="85"/>
        <v>2972060</v>
      </c>
      <c r="L579" s="82">
        <v>0</v>
      </c>
      <c r="M579" s="82">
        <v>0</v>
      </c>
      <c r="N579" s="82">
        <v>0</v>
      </c>
      <c r="O579" s="95">
        <v>2972060</v>
      </c>
      <c r="P579" s="105">
        <f t="shared" si="84"/>
        <v>2519.5489996609022</v>
      </c>
      <c r="Q579" s="97">
        <v>9673</v>
      </c>
      <c r="R579" s="91" t="s">
        <v>72</v>
      </c>
    </row>
    <row r="580" spans="1:21" s="32" customFormat="1" ht="23.1" customHeight="1">
      <c r="A580" s="104" t="s">
        <v>1289</v>
      </c>
      <c r="B580" s="93" t="s">
        <v>459</v>
      </c>
      <c r="C580" s="94">
        <v>1952</v>
      </c>
      <c r="D580" s="94" t="s">
        <v>27</v>
      </c>
      <c r="E580" s="94" t="s">
        <v>26</v>
      </c>
      <c r="F580" s="94">
        <v>3</v>
      </c>
      <c r="G580" s="94">
        <v>3</v>
      </c>
      <c r="H580" s="95">
        <v>2611.1999999999998</v>
      </c>
      <c r="I580" s="95">
        <v>0</v>
      </c>
      <c r="J580" s="95">
        <v>2205.6</v>
      </c>
      <c r="K580" s="97">
        <f t="shared" si="85"/>
        <v>6336320</v>
      </c>
      <c r="L580" s="82">
        <v>0</v>
      </c>
      <c r="M580" s="82">
        <v>0</v>
      </c>
      <c r="N580" s="82">
        <v>0</v>
      </c>
      <c r="O580" s="96">
        <v>6336320</v>
      </c>
      <c r="P580" s="105">
        <f t="shared" si="84"/>
        <v>2426.5931372549021</v>
      </c>
      <c r="Q580" s="97">
        <v>9673</v>
      </c>
      <c r="R580" s="91" t="s">
        <v>72</v>
      </c>
    </row>
    <row r="581" spans="1:21" s="32" customFormat="1" ht="23.1" customHeight="1">
      <c r="A581" s="104" t="s">
        <v>1290</v>
      </c>
      <c r="B581" s="93" t="s">
        <v>460</v>
      </c>
      <c r="C581" s="94">
        <v>1950</v>
      </c>
      <c r="D581" s="94" t="s">
        <v>27</v>
      </c>
      <c r="E581" s="94" t="s">
        <v>26</v>
      </c>
      <c r="F581" s="90">
        <v>2</v>
      </c>
      <c r="G581" s="90">
        <v>2</v>
      </c>
      <c r="H581" s="95">
        <v>999.6</v>
      </c>
      <c r="I581" s="95">
        <v>0</v>
      </c>
      <c r="J581" s="95">
        <v>709</v>
      </c>
      <c r="K581" s="97">
        <f t="shared" si="85"/>
        <v>2549060</v>
      </c>
      <c r="L581" s="82">
        <v>0</v>
      </c>
      <c r="M581" s="82">
        <v>0</v>
      </c>
      <c r="N581" s="82">
        <v>0</v>
      </c>
      <c r="O581" s="95">
        <v>2549060</v>
      </c>
      <c r="P581" s="105">
        <f t="shared" si="84"/>
        <v>2550.0800320128051</v>
      </c>
      <c r="Q581" s="97">
        <v>9673</v>
      </c>
      <c r="R581" s="91" t="s">
        <v>72</v>
      </c>
    </row>
    <row r="582" spans="1:21" s="32" customFormat="1" ht="23.1" customHeight="1">
      <c r="A582" s="104" t="s">
        <v>1291</v>
      </c>
      <c r="B582" s="93" t="s">
        <v>461</v>
      </c>
      <c r="C582" s="94">
        <v>1952</v>
      </c>
      <c r="D582" s="94" t="s">
        <v>27</v>
      </c>
      <c r="E582" s="94" t="s">
        <v>26</v>
      </c>
      <c r="F582" s="90">
        <v>3</v>
      </c>
      <c r="G582" s="90">
        <v>3</v>
      </c>
      <c r="H582" s="105">
        <v>2593.8000000000002</v>
      </c>
      <c r="I582" s="105">
        <v>0</v>
      </c>
      <c r="J582" s="105">
        <v>1764.41</v>
      </c>
      <c r="K582" s="97">
        <f t="shared" si="85"/>
        <v>6295430</v>
      </c>
      <c r="L582" s="82">
        <v>0</v>
      </c>
      <c r="M582" s="82">
        <v>0</v>
      </c>
      <c r="N582" s="82">
        <v>0</v>
      </c>
      <c r="O582" s="95">
        <v>6295430</v>
      </c>
      <c r="P582" s="105">
        <f t="shared" si="84"/>
        <v>2427.1069473359548</v>
      </c>
      <c r="Q582" s="97">
        <v>9673</v>
      </c>
      <c r="R582" s="91" t="s">
        <v>72</v>
      </c>
      <c r="S582" s="72"/>
      <c r="T582" s="72"/>
    </row>
    <row r="583" spans="1:21" s="32" customFormat="1" ht="23.1" customHeight="1">
      <c r="A583" s="104" t="s">
        <v>1292</v>
      </c>
      <c r="B583" s="93" t="s">
        <v>457</v>
      </c>
      <c r="C583" s="94">
        <v>1953</v>
      </c>
      <c r="D583" s="94" t="s">
        <v>27</v>
      </c>
      <c r="E583" s="94" t="s">
        <v>26</v>
      </c>
      <c r="F583" s="90">
        <v>2</v>
      </c>
      <c r="G583" s="90">
        <v>2</v>
      </c>
      <c r="H583" s="95">
        <v>1170.2</v>
      </c>
      <c r="I583" s="95">
        <v>96.3</v>
      </c>
      <c r="J583" s="95">
        <v>1014.82</v>
      </c>
      <c r="K583" s="97">
        <f>SUM(L583:O583)</f>
        <v>2949970</v>
      </c>
      <c r="L583" s="82">
        <v>0</v>
      </c>
      <c r="M583" s="82">
        <v>0</v>
      </c>
      <c r="N583" s="82">
        <v>0</v>
      </c>
      <c r="O583" s="95">
        <v>2949970</v>
      </c>
      <c r="P583" s="105">
        <f>K583/H583</f>
        <v>2520.9109553922403</v>
      </c>
      <c r="Q583" s="97">
        <v>9673</v>
      </c>
      <c r="R583" s="91" t="s">
        <v>72</v>
      </c>
    </row>
    <row r="584" spans="1:21" s="73" customFormat="1" ht="23.1" customHeight="1">
      <c r="A584" s="104" t="s">
        <v>1293</v>
      </c>
      <c r="B584" s="93" t="s">
        <v>475</v>
      </c>
      <c r="C584" s="94">
        <v>1949</v>
      </c>
      <c r="D584" s="94" t="s">
        <v>27</v>
      </c>
      <c r="E584" s="94" t="s">
        <v>26</v>
      </c>
      <c r="F584" s="90">
        <v>2</v>
      </c>
      <c r="G584" s="90">
        <v>2</v>
      </c>
      <c r="H584" s="97">
        <v>829.14</v>
      </c>
      <c r="I584" s="105">
        <v>0</v>
      </c>
      <c r="J584" s="97">
        <v>490.07</v>
      </c>
      <c r="K584" s="97">
        <f>SUM(L584:O584)</f>
        <v>1733909</v>
      </c>
      <c r="L584" s="82">
        <v>0</v>
      </c>
      <c r="M584" s="82">
        <v>0</v>
      </c>
      <c r="N584" s="82">
        <v>0</v>
      </c>
      <c r="O584" s="95">
        <v>1733909</v>
      </c>
      <c r="P584" s="105">
        <f>K584/H584</f>
        <v>2091.2137877801097</v>
      </c>
      <c r="Q584" s="97">
        <v>9673</v>
      </c>
      <c r="R584" s="91" t="s">
        <v>72</v>
      </c>
      <c r="S584" s="72"/>
      <c r="T584" s="72"/>
      <c r="U584" s="32"/>
    </row>
    <row r="585" spans="1:21" s="32" customFormat="1" ht="23.1" customHeight="1">
      <c r="A585" s="104" t="s">
        <v>1294</v>
      </c>
      <c r="B585" s="93" t="s">
        <v>476</v>
      </c>
      <c r="C585" s="94" t="s">
        <v>923</v>
      </c>
      <c r="D585" s="94" t="s">
        <v>27</v>
      </c>
      <c r="E585" s="94" t="s">
        <v>26</v>
      </c>
      <c r="F585" s="90">
        <v>3</v>
      </c>
      <c r="G585" s="90">
        <v>3</v>
      </c>
      <c r="H585" s="95">
        <v>1109.26</v>
      </c>
      <c r="I585" s="95">
        <v>377.9</v>
      </c>
      <c r="J585" s="95">
        <v>731.36</v>
      </c>
      <c r="K585" s="97">
        <f>SUM(L585:O585)</f>
        <v>1339200</v>
      </c>
      <c r="L585" s="82">
        <v>0</v>
      </c>
      <c r="M585" s="82">
        <v>0</v>
      </c>
      <c r="N585" s="82">
        <v>0</v>
      </c>
      <c r="O585" s="95">
        <v>1339200</v>
      </c>
      <c r="P585" s="105">
        <f>K585/H585</f>
        <v>1207.2913473847429</v>
      </c>
      <c r="Q585" s="97">
        <v>9673</v>
      </c>
      <c r="R585" s="91" t="s">
        <v>72</v>
      </c>
    </row>
    <row r="586" spans="1:21" s="32" customFormat="1" ht="23.1" customHeight="1">
      <c r="A586" s="104" t="s">
        <v>1295</v>
      </c>
      <c r="B586" s="93" t="s">
        <v>462</v>
      </c>
      <c r="C586" s="94">
        <v>1957</v>
      </c>
      <c r="D586" s="94" t="s">
        <v>27</v>
      </c>
      <c r="E586" s="94" t="s">
        <v>26</v>
      </c>
      <c r="F586" s="90">
        <v>4</v>
      </c>
      <c r="G586" s="90">
        <v>4</v>
      </c>
      <c r="H586" s="95">
        <v>3811.33</v>
      </c>
      <c r="I586" s="95">
        <v>529.54999999999995</v>
      </c>
      <c r="J586" s="95">
        <v>3281.78</v>
      </c>
      <c r="K586" s="97">
        <f t="shared" si="85"/>
        <v>9156625.5</v>
      </c>
      <c r="L586" s="82">
        <v>0</v>
      </c>
      <c r="M586" s="82">
        <v>0</v>
      </c>
      <c r="N586" s="82">
        <v>0</v>
      </c>
      <c r="O586" s="95">
        <v>9156625.5</v>
      </c>
      <c r="P586" s="105">
        <f t="shared" si="84"/>
        <v>2402.4751202336192</v>
      </c>
      <c r="Q586" s="97">
        <v>9673</v>
      </c>
      <c r="R586" s="91" t="s">
        <v>72</v>
      </c>
      <c r="U586" s="72"/>
    </row>
    <row r="587" spans="1:21" s="32" customFormat="1" ht="23.1" customHeight="1">
      <c r="A587" s="104" t="s">
        <v>1296</v>
      </c>
      <c r="B587" s="93" t="s">
        <v>463</v>
      </c>
      <c r="C587" s="94">
        <v>1945</v>
      </c>
      <c r="D587" s="94" t="s">
        <v>27</v>
      </c>
      <c r="E587" s="94" t="s">
        <v>26</v>
      </c>
      <c r="F587" s="90">
        <v>4</v>
      </c>
      <c r="G587" s="90">
        <v>5</v>
      </c>
      <c r="H587" s="105">
        <v>2748.95</v>
      </c>
      <c r="I587" s="105">
        <v>792</v>
      </c>
      <c r="J587" s="105">
        <v>1956.95</v>
      </c>
      <c r="K587" s="97">
        <f t="shared" si="85"/>
        <v>6660032.5</v>
      </c>
      <c r="L587" s="82">
        <v>0</v>
      </c>
      <c r="M587" s="82">
        <v>0</v>
      </c>
      <c r="N587" s="82">
        <v>0</v>
      </c>
      <c r="O587" s="95">
        <v>6660032.5</v>
      </c>
      <c r="P587" s="105">
        <f t="shared" ref="P587:P647" si="87">K587/H587</f>
        <v>2422.7550519289184</v>
      </c>
      <c r="Q587" s="97">
        <v>9673</v>
      </c>
      <c r="R587" s="91" t="s">
        <v>73</v>
      </c>
    </row>
    <row r="588" spans="1:21" s="32" customFormat="1" ht="23.1" customHeight="1">
      <c r="A588" s="104" t="s">
        <v>1297</v>
      </c>
      <c r="B588" s="93" t="s">
        <v>464</v>
      </c>
      <c r="C588" s="94">
        <v>1950</v>
      </c>
      <c r="D588" s="94" t="s">
        <v>27</v>
      </c>
      <c r="E588" s="94" t="s">
        <v>26</v>
      </c>
      <c r="F588" s="90">
        <v>3</v>
      </c>
      <c r="G588" s="90">
        <v>6</v>
      </c>
      <c r="H588" s="105">
        <v>2369.63</v>
      </c>
      <c r="I588" s="105">
        <v>871</v>
      </c>
      <c r="J588" s="105">
        <v>1498.63</v>
      </c>
      <c r="K588" s="97">
        <f t="shared" ref="K588:K648" si="88">SUM(L588:O588)</f>
        <v>1269900</v>
      </c>
      <c r="L588" s="82">
        <v>0</v>
      </c>
      <c r="M588" s="82">
        <v>0</v>
      </c>
      <c r="N588" s="82">
        <v>0</v>
      </c>
      <c r="O588" s="95">
        <v>1269900</v>
      </c>
      <c r="P588" s="105">
        <f t="shared" si="87"/>
        <v>535.90644953009541</v>
      </c>
      <c r="Q588" s="97">
        <v>9673</v>
      </c>
      <c r="R588" s="91" t="s">
        <v>72</v>
      </c>
      <c r="S588" s="72"/>
      <c r="T588" s="72"/>
    </row>
    <row r="589" spans="1:21" s="32" customFormat="1" ht="23.1" customHeight="1">
      <c r="A589" s="104" t="s">
        <v>1298</v>
      </c>
      <c r="B589" s="93" t="s">
        <v>465</v>
      </c>
      <c r="C589" s="94">
        <v>1953</v>
      </c>
      <c r="D589" s="94" t="s">
        <v>27</v>
      </c>
      <c r="E589" s="94" t="s">
        <v>26</v>
      </c>
      <c r="F589" s="90">
        <v>4</v>
      </c>
      <c r="G589" s="90">
        <v>4</v>
      </c>
      <c r="H589" s="95">
        <v>4288.5</v>
      </c>
      <c r="I589" s="95">
        <v>1168.8</v>
      </c>
      <c r="J589" s="95">
        <v>1358.82</v>
      </c>
      <c r="K589" s="97">
        <f t="shared" si="88"/>
        <v>10277975</v>
      </c>
      <c r="L589" s="82">
        <v>0</v>
      </c>
      <c r="M589" s="82">
        <v>0</v>
      </c>
      <c r="N589" s="82">
        <v>0</v>
      </c>
      <c r="O589" s="95">
        <v>10277975</v>
      </c>
      <c r="P589" s="105">
        <f t="shared" si="87"/>
        <v>2396.6363530371923</v>
      </c>
      <c r="Q589" s="97">
        <v>9673</v>
      </c>
      <c r="R589" s="91" t="s">
        <v>72</v>
      </c>
    </row>
    <row r="590" spans="1:21" s="32" customFormat="1" ht="23.1" customHeight="1">
      <c r="A590" s="104" t="s">
        <v>1299</v>
      </c>
      <c r="B590" s="93" t="s">
        <v>466</v>
      </c>
      <c r="C590" s="94">
        <v>1947</v>
      </c>
      <c r="D590" s="94" t="s">
        <v>27</v>
      </c>
      <c r="E590" s="94" t="s">
        <v>26</v>
      </c>
      <c r="F590" s="90">
        <v>3</v>
      </c>
      <c r="G590" s="90">
        <v>3</v>
      </c>
      <c r="H590" s="95">
        <v>2448</v>
      </c>
      <c r="I590" s="95">
        <v>293.2</v>
      </c>
      <c r="J590" s="95">
        <v>1030.9000000000001</v>
      </c>
      <c r="K590" s="97">
        <f t="shared" si="88"/>
        <v>5952800</v>
      </c>
      <c r="L590" s="82">
        <v>0</v>
      </c>
      <c r="M590" s="82">
        <v>0</v>
      </c>
      <c r="N590" s="82">
        <v>0</v>
      </c>
      <c r="O590" s="95">
        <v>5952800</v>
      </c>
      <c r="P590" s="105">
        <f t="shared" si="87"/>
        <v>2431.6993464052289</v>
      </c>
      <c r="Q590" s="97">
        <v>9673</v>
      </c>
      <c r="R590" s="91" t="s">
        <v>72</v>
      </c>
    </row>
    <row r="591" spans="1:21" s="32" customFormat="1" ht="23.1" customHeight="1">
      <c r="A591" s="104" t="s">
        <v>1300</v>
      </c>
      <c r="B591" s="93" t="s">
        <v>467</v>
      </c>
      <c r="C591" s="94">
        <v>1947</v>
      </c>
      <c r="D591" s="94" t="s">
        <v>27</v>
      </c>
      <c r="E591" s="94" t="s">
        <v>26</v>
      </c>
      <c r="F591" s="90">
        <v>4</v>
      </c>
      <c r="G591" s="90">
        <v>3</v>
      </c>
      <c r="H591" s="95">
        <v>2187.9</v>
      </c>
      <c r="I591" s="95">
        <v>861.4</v>
      </c>
      <c r="J591" s="95">
        <v>1326.5</v>
      </c>
      <c r="K591" s="97">
        <f t="shared" si="88"/>
        <v>5341565</v>
      </c>
      <c r="L591" s="82">
        <v>0</v>
      </c>
      <c r="M591" s="82">
        <v>0</v>
      </c>
      <c r="N591" s="82">
        <v>0</v>
      </c>
      <c r="O591" s="95">
        <v>5341565</v>
      </c>
      <c r="P591" s="105">
        <f t="shared" si="87"/>
        <v>2441.4118561177384</v>
      </c>
      <c r="Q591" s="97">
        <v>9673</v>
      </c>
      <c r="R591" s="91" t="s">
        <v>72</v>
      </c>
    </row>
    <row r="592" spans="1:21" s="32" customFormat="1" ht="23.1" customHeight="1">
      <c r="A592" s="104" t="s">
        <v>1301</v>
      </c>
      <c r="B592" s="93" t="s">
        <v>468</v>
      </c>
      <c r="C592" s="94">
        <v>1956</v>
      </c>
      <c r="D592" s="94" t="s">
        <v>27</v>
      </c>
      <c r="E592" s="94" t="s">
        <v>26</v>
      </c>
      <c r="F592" s="90">
        <v>3</v>
      </c>
      <c r="G592" s="90">
        <v>1</v>
      </c>
      <c r="H592" s="95">
        <v>614.6</v>
      </c>
      <c r="I592" s="95">
        <v>212.3</v>
      </c>
      <c r="J592" s="95">
        <v>402.3</v>
      </c>
      <c r="K592" s="97">
        <f t="shared" si="88"/>
        <v>1644310</v>
      </c>
      <c r="L592" s="82">
        <v>0</v>
      </c>
      <c r="M592" s="82">
        <v>0</v>
      </c>
      <c r="N592" s="82">
        <v>0</v>
      </c>
      <c r="O592" s="95">
        <v>1644310</v>
      </c>
      <c r="P592" s="105">
        <f t="shared" si="87"/>
        <v>2675.4149040026032</v>
      </c>
      <c r="Q592" s="97">
        <v>9673</v>
      </c>
      <c r="R592" s="91" t="s">
        <v>72</v>
      </c>
    </row>
    <row r="593" spans="1:21" s="32" customFormat="1" ht="23.1" customHeight="1">
      <c r="A593" s="104" t="s">
        <v>1302</v>
      </c>
      <c r="B593" s="93" t="s">
        <v>469</v>
      </c>
      <c r="C593" s="94">
        <v>1917</v>
      </c>
      <c r="D593" s="94" t="s">
        <v>27</v>
      </c>
      <c r="E593" s="94" t="s">
        <v>26</v>
      </c>
      <c r="F593" s="90">
        <v>3</v>
      </c>
      <c r="G593" s="90">
        <v>1</v>
      </c>
      <c r="H593" s="95">
        <v>537.6</v>
      </c>
      <c r="I593" s="95">
        <v>129.1</v>
      </c>
      <c r="J593" s="95">
        <v>262.38</v>
      </c>
      <c r="K593" s="97">
        <f t="shared" si="88"/>
        <v>1194560</v>
      </c>
      <c r="L593" s="82">
        <v>0</v>
      </c>
      <c r="M593" s="82">
        <v>0</v>
      </c>
      <c r="N593" s="82">
        <v>0</v>
      </c>
      <c r="O593" s="95">
        <v>1194560</v>
      </c>
      <c r="P593" s="105">
        <f t="shared" si="87"/>
        <v>2222.0238095238096</v>
      </c>
      <c r="Q593" s="97">
        <v>9673</v>
      </c>
      <c r="R593" s="27" t="s">
        <v>72</v>
      </c>
    </row>
    <row r="594" spans="1:21" s="32" customFormat="1" ht="23.1" customHeight="1">
      <c r="A594" s="104" t="s">
        <v>1303</v>
      </c>
      <c r="B594" s="93" t="s">
        <v>470</v>
      </c>
      <c r="C594" s="112">
        <v>1917</v>
      </c>
      <c r="D594" s="94" t="s">
        <v>27</v>
      </c>
      <c r="E594" s="94" t="s">
        <v>26</v>
      </c>
      <c r="F594" s="90">
        <v>3</v>
      </c>
      <c r="G594" s="90">
        <v>2</v>
      </c>
      <c r="H594" s="95">
        <v>980</v>
      </c>
      <c r="I594" s="105">
        <v>403.4</v>
      </c>
      <c r="J594" s="95">
        <v>576.6</v>
      </c>
      <c r="K594" s="97">
        <f t="shared" si="88"/>
        <v>2013000</v>
      </c>
      <c r="L594" s="82">
        <v>0</v>
      </c>
      <c r="M594" s="82">
        <v>0</v>
      </c>
      <c r="N594" s="82">
        <v>0</v>
      </c>
      <c r="O594" s="95">
        <v>2013000</v>
      </c>
      <c r="P594" s="105">
        <f t="shared" si="87"/>
        <v>2054.0816326530612</v>
      </c>
      <c r="Q594" s="97">
        <v>9673</v>
      </c>
      <c r="R594" s="27" t="s">
        <v>72</v>
      </c>
    </row>
    <row r="595" spans="1:21" s="32" customFormat="1" ht="23.1" customHeight="1">
      <c r="A595" s="104" t="s">
        <v>1304</v>
      </c>
      <c r="B595" s="93" t="s">
        <v>471</v>
      </c>
      <c r="C595" s="94">
        <v>1917</v>
      </c>
      <c r="D595" s="94" t="s">
        <v>27</v>
      </c>
      <c r="E595" s="94" t="s">
        <v>26</v>
      </c>
      <c r="F595" s="90">
        <v>3</v>
      </c>
      <c r="G595" s="90">
        <v>1</v>
      </c>
      <c r="H595" s="95">
        <v>764.58</v>
      </c>
      <c r="I595" s="95">
        <v>118.3</v>
      </c>
      <c r="J595" s="95">
        <v>298.8</v>
      </c>
      <c r="K595" s="97">
        <f t="shared" si="88"/>
        <v>1996763</v>
      </c>
      <c r="L595" s="82">
        <v>0</v>
      </c>
      <c r="M595" s="82">
        <v>0</v>
      </c>
      <c r="N595" s="82">
        <v>0</v>
      </c>
      <c r="O595" s="95">
        <v>1996763</v>
      </c>
      <c r="P595" s="105">
        <f t="shared" si="87"/>
        <v>2611.5815218812941</v>
      </c>
      <c r="Q595" s="97">
        <v>9673</v>
      </c>
      <c r="R595" s="27" t="s">
        <v>72</v>
      </c>
    </row>
    <row r="596" spans="1:21" s="32" customFormat="1" ht="23.1" customHeight="1">
      <c r="A596" s="104" t="s">
        <v>1305</v>
      </c>
      <c r="B596" s="89" t="s">
        <v>472</v>
      </c>
      <c r="C596" s="87">
        <v>1953</v>
      </c>
      <c r="D596" s="94" t="s">
        <v>27</v>
      </c>
      <c r="E596" s="94" t="s">
        <v>26</v>
      </c>
      <c r="F596" s="87">
        <v>4</v>
      </c>
      <c r="G596" s="87">
        <v>5</v>
      </c>
      <c r="H596" s="105">
        <v>7494</v>
      </c>
      <c r="I596" s="105">
        <v>1233.3</v>
      </c>
      <c r="J596" s="105">
        <v>3498.41</v>
      </c>
      <c r="K596" s="97">
        <f t="shared" si="88"/>
        <v>17810900</v>
      </c>
      <c r="L596" s="82">
        <v>0</v>
      </c>
      <c r="M596" s="82">
        <v>0</v>
      </c>
      <c r="N596" s="82">
        <v>0</v>
      </c>
      <c r="O596" s="82">
        <v>17810900</v>
      </c>
      <c r="P596" s="105">
        <f t="shared" si="87"/>
        <v>2376.6880170803311</v>
      </c>
      <c r="Q596" s="97">
        <v>9673</v>
      </c>
      <c r="R596" s="91" t="s">
        <v>72</v>
      </c>
    </row>
    <row r="597" spans="1:21" s="32" customFormat="1" ht="23.1" customHeight="1">
      <c r="A597" s="104" t="s">
        <v>1306</v>
      </c>
      <c r="B597" s="93" t="s">
        <v>473</v>
      </c>
      <c r="C597" s="94">
        <v>1949</v>
      </c>
      <c r="D597" s="94" t="s">
        <v>27</v>
      </c>
      <c r="E597" s="94" t="s">
        <v>26</v>
      </c>
      <c r="F597" s="90">
        <v>3</v>
      </c>
      <c r="G597" s="90">
        <v>3</v>
      </c>
      <c r="H597" s="97">
        <v>2997.9</v>
      </c>
      <c r="I597" s="97">
        <v>294.10000000000002</v>
      </c>
      <c r="J597" s="97">
        <v>1566.03</v>
      </c>
      <c r="K597" s="97">
        <f t="shared" si="88"/>
        <v>7245065</v>
      </c>
      <c r="L597" s="82">
        <v>0</v>
      </c>
      <c r="M597" s="82">
        <v>0</v>
      </c>
      <c r="N597" s="82">
        <v>0</v>
      </c>
      <c r="O597" s="97">
        <v>7245065</v>
      </c>
      <c r="P597" s="105">
        <f t="shared" si="87"/>
        <v>2416.7133660228828</v>
      </c>
      <c r="Q597" s="97">
        <v>9673</v>
      </c>
      <c r="R597" s="91" t="s">
        <v>72</v>
      </c>
    </row>
    <row r="598" spans="1:21" s="73" customFormat="1" ht="23.1" customHeight="1">
      <c r="A598" s="104" t="s">
        <v>1858</v>
      </c>
      <c r="B598" s="89" t="s">
        <v>474</v>
      </c>
      <c r="C598" s="94">
        <v>1917</v>
      </c>
      <c r="D598" s="94" t="s">
        <v>27</v>
      </c>
      <c r="E598" s="94" t="s">
        <v>26</v>
      </c>
      <c r="F598" s="90">
        <v>2</v>
      </c>
      <c r="G598" s="90">
        <v>1</v>
      </c>
      <c r="H598" s="97">
        <v>925.82</v>
      </c>
      <c r="I598" s="105">
        <v>302.8</v>
      </c>
      <c r="J598" s="97">
        <v>221.9</v>
      </c>
      <c r="K598" s="97">
        <f t="shared" si="88"/>
        <v>17810900</v>
      </c>
      <c r="L598" s="82">
        <v>0</v>
      </c>
      <c r="M598" s="82">
        <v>0</v>
      </c>
      <c r="N598" s="82">
        <v>0</v>
      </c>
      <c r="O598" s="95">
        <v>17810900</v>
      </c>
      <c r="P598" s="105">
        <f t="shared" si="87"/>
        <v>19237.972824091074</v>
      </c>
      <c r="Q598" s="97">
        <v>9673</v>
      </c>
      <c r="R598" s="27" t="s">
        <v>72</v>
      </c>
      <c r="S598" s="32"/>
      <c r="T598" s="32"/>
      <c r="U598" s="72"/>
    </row>
    <row r="599" spans="1:21" s="32" customFormat="1" ht="23.1" customHeight="1">
      <c r="A599" s="104" t="s">
        <v>1307</v>
      </c>
      <c r="B599" s="93" t="s">
        <v>477</v>
      </c>
      <c r="C599" s="94">
        <v>1961</v>
      </c>
      <c r="D599" s="94" t="s">
        <v>27</v>
      </c>
      <c r="E599" s="94" t="s">
        <v>26</v>
      </c>
      <c r="F599" s="90">
        <v>2</v>
      </c>
      <c r="G599" s="90">
        <v>2</v>
      </c>
      <c r="H599" s="95">
        <v>561.4</v>
      </c>
      <c r="I599" s="95">
        <v>0</v>
      </c>
      <c r="J599" s="95">
        <v>561.4</v>
      </c>
      <c r="K599" s="97">
        <f t="shared" si="88"/>
        <v>3024900</v>
      </c>
      <c r="L599" s="82">
        <v>0</v>
      </c>
      <c r="M599" s="82">
        <v>0</v>
      </c>
      <c r="N599" s="82">
        <v>0</v>
      </c>
      <c r="O599" s="95">
        <v>3024900</v>
      </c>
      <c r="P599" s="105">
        <f t="shared" si="87"/>
        <v>5388.1368008550053</v>
      </c>
      <c r="Q599" s="97">
        <v>9673</v>
      </c>
      <c r="R599" s="27" t="s">
        <v>74</v>
      </c>
    </row>
    <row r="600" spans="1:21" s="32" customFormat="1" ht="23.1" customHeight="1">
      <c r="A600" s="104" t="s">
        <v>1308</v>
      </c>
      <c r="B600" s="93" t="s">
        <v>478</v>
      </c>
      <c r="C600" s="94">
        <v>1960</v>
      </c>
      <c r="D600" s="94" t="s">
        <v>27</v>
      </c>
      <c r="E600" s="94" t="s">
        <v>26</v>
      </c>
      <c r="F600" s="90">
        <v>2</v>
      </c>
      <c r="G600" s="90">
        <v>1</v>
      </c>
      <c r="H600" s="95">
        <v>274.10000000000002</v>
      </c>
      <c r="I600" s="95">
        <v>0</v>
      </c>
      <c r="J600" s="95">
        <v>274.10000000000002</v>
      </c>
      <c r="K600" s="97">
        <f t="shared" si="88"/>
        <v>1509100</v>
      </c>
      <c r="L600" s="82">
        <v>0</v>
      </c>
      <c r="M600" s="82">
        <v>0</v>
      </c>
      <c r="N600" s="82">
        <v>0</v>
      </c>
      <c r="O600" s="95">
        <v>1509100</v>
      </c>
      <c r="P600" s="105">
        <f t="shared" si="87"/>
        <v>5505.6548704852239</v>
      </c>
      <c r="Q600" s="97">
        <v>9673</v>
      </c>
      <c r="R600" s="30" t="s">
        <v>74</v>
      </c>
    </row>
    <row r="601" spans="1:21" s="32" customFormat="1" ht="23.1" customHeight="1">
      <c r="A601" s="104" t="s">
        <v>1309</v>
      </c>
      <c r="B601" s="93" t="s">
        <v>479</v>
      </c>
      <c r="C601" s="94">
        <v>1960</v>
      </c>
      <c r="D601" s="94" t="s">
        <v>27</v>
      </c>
      <c r="E601" s="94" t="s">
        <v>26</v>
      </c>
      <c r="F601" s="90">
        <v>2</v>
      </c>
      <c r="G601" s="90">
        <v>2</v>
      </c>
      <c r="H601" s="95">
        <v>542</v>
      </c>
      <c r="I601" s="95">
        <v>0</v>
      </c>
      <c r="J601" s="95">
        <v>542</v>
      </c>
      <c r="K601" s="97">
        <f t="shared" si="88"/>
        <v>2855300</v>
      </c>
      <c r="L601" s="82">
        <v>0</v>
      </c>
      <c r="M601" s="82">
        <v>0</v>
      </c>
      <c r="N601" s="82">
        <v>0</v>
      </c>
      <c r="O601" s="95">
        <v>2855300</v>
      </c>
      <c r="P601" s="105">
        <f t="shared" si="87"/>
        <v>5268.0811808118078</v>
      </c>
      <c r="Q601" s="97">
        <v>9673</v>
      </c>
      <c r="R601" s="30" t="s">
        <v>74</v>
      </c>
      <c r="S601" s="72"/>
      <c r="T601" s="72"/>
    </row>
    <row r="602" spans="1:21" s="32" customFormat="1" ht="23.1" customHeight="1">
      <c r="A602" s="104" t="s">
        <v>1310</v>
      </c>
      <c r="B602" s="93" t="s">
        <v>480</v>
      </c>
      <c r="C602" s="94">
        <v>1960</v>
      </c>
      <c r="D602" s="94" t="s">
        <v>27</v>
      </c>
      <c r="E602" s="94" t="s">
        <v>26</v>
      </c>
      <c r="F602" s="90">
        <v>2</v>
      </c>
      <c r="G602" s="90">
        <v>2</v>
      </c>
      <c r="H602" s="95">
        <v>565.4</v>
      </c>
      <c r="I602" s="95">
        <v>0</v>
      </c>
      <c r="J602" s="95">
        <v>565.4</v>
      </c>
      <c r="K602" s="97">
        <f t="shared" si="88"/>
        <v>2270180</v>
      </c>
      <c r="L602" s="82">
        <v>0</v>
      </c>
      <c r="M602" s="82">
        <v>0</v>
      </c>
      <c r="N602" s="82">
        <v>0</v>
      </c>
      <c r="O602" s="95">
        <v>2270180</v>
      </c>
      <c r="P602" s="105">
        <f t="shared" si="87"/>
        <v>4015.1750972762648</v>
      </c>
      <c r="Q602" s="97">
        <v>9673</v>
      </c>
      <c r="R602" s="30" t="s">
        <v>74</v>
      </c>
    </row>
    <row r="603" spans="1:21" s="32" customFormat="1" ht="23.1" customHeight="1">
      <c r="A603" s="104" t="s">
        <v>1311</v>
      </c>
      <c r="B603" s="93" t="s">
        <v>481</v>
      </c>
      <c r="C603" s="94">
        <v>1959</v>
      </c>
      <c r="D603" s="94" t="s">
        <v>27</v>
      </c>
      <c r="E603" s="94" t="s">
        <v>26</v>
      </c>
      <c r="F603" s="90">
        <v>2</v>
      </c>
      <c r="G603" s="90">
        <v>1</v>
      </c>
      <c r="H603" s="95">
        <v>689.82</v>
      </c>
      <c r="I603" s="95">
        <v>0</v>
      </c>
      <c r="J603" s="95">
        <v>689.82</v>
      </c>
      <c r="K603" s="97">
        <f t="shared" si="88"/>
        <v>5702660</v>
      </c>
      <c r="L603" s="82">
        <v>0</v>
      </c>
      <c r="M603" s="82">
        <v>0</v>
      </c>
      <c r="N603" s="82">
        <v>0</v>
      </c>
      <c r="O603" s="95">
        <v>5702660</v>
      </c>
      <c r="P603" s="105">
        <f t="shared" si="87"/>
        <v>8266.8812153895215</v>
      </c>
      <c r="Q603" s="97">
        <v>9673</v>
      </c>
      <c r="R603" s="91" t="s">
        <v>73</v>
      </c>
    </row>
    <row r="604" spans="1:21" s="32" customFormat="1" ht="23.1" customHeight="1">
      <c r="A604" s="104" t="s">
        <v>1312</v>
      </c>
      <c r="B604" s="93" t="s">
        <v>482</v>
      </c>
      <c r="C604" s="94">
        <v>1960</v>
      </c>
      <c r="D604" s="94" t="s">
        <v>27</v>
      </c>
      <c r="E604" s="94" t="s">
        <v>26</v>
      </c>
      <c r="F604" s="90">
        <v>2</v>
      </c>
      <c r="G604" s="90">
        <v>2</v>
      </c>
      <c r="H604" s="95">
        <v>555.23</v>
      </c>
      <c r="I604" s="95">
        <v>0</v>
      </c>
      <c r="J604" s="95">
        <v>555.23</v>
      </c>
      <c r="K604" s="97">
        <f t="shared" si="88"/>
        <v>2959180</v>
      </c>
      <c r="L604" s="82">
        <v>0</v>
      </c>
      <c r="M604" s="82">
        <v>0</v>
      </c>
      <c r="N604" s="82">
        <v>0</v>
      </c>
      <c r="O604" s="95">
        <v>2959180</v>
      </c>
      <c r="P604" s="105">
        <f t="shared" si="87"/>
        <v>5329.6471732435202</v>
      </c>
      <c r="Q604" s="97">
        <v>9673</v>
      </c>
      <c r="R604" s="30" t="s">
        <v>74</v>
      </c>
    </row>
    <row r="605" spans="1:21" s="32" customFormat="1" ht="23.1" customHeight="1">
      <c r="A605" s="104" t="s">
        <v>1313</v>
      </c>
      <c r="B605" s="93" t="s">
        <v>483</v>
      </c>
      <c r="C605" s="94">
        <v>1959</v>
      </c>
      <c r="D605" s="94" t="s">
        <v>27</v>
      </c>
      <c r="E605" s="94" t="s">
        <v>26</v>
      </c>
      <c r="F605" s="90">
        <v>2</v>
      </c>
      <c r="G605" s="90">
        <v>1</v>
      </c>
      <c r="H605" s="95">
        <v>307.11</v>
      </c>
      <c r="I605" s="95">
        <v>0</v>
      </c>
      <c r="J605" s="95">
        <v>307.11</v>
      </c>
      <c r="K605" s="97">
        <f t="shared" si="88"/>
        <v>1615100</v>
      </c>
      <c r="L605" s="82">
        <v>0</v>
      </c>
      <c r="M605" s="82">
        <v>0</v>
      </c>
      <c r="N605" s="82">
        <v>0</v>
      </c>
      <c r="O605" s="95">
        <v>1615100</v>
      </c>
      <c r="P605" s="105">
        <f t="shared" si="87"/>
        <v>5259.0277099410632</v>
      </c>
      <c r="Q605" s="97">
        <v>9673</v>
      </c>
      <c r="R605" s="91" t="s">
        <v>73</v>
      </c>
    </row>
    <row r="606" spans="1:21" s="67" customFormat="1" ht="23.1" customHeight="1">
      <c r="A606" s="104" t="s">
        <v>1314</v>
      </c>
      <c r="B606" s="93" t="s">
        <v>1798</v>
      </c>
      <c r="C606" s="87">
        <v>1953</v>
      </c>
      <c r="D606" s="87" t="s">
        <v>27</v>
      </c>
      <c r="E606" s="87" t="s">
        <v>26</v>
      </c>
      <c r="F606" s="85">
        <v>2</v>
      </c>
      <c r="G606" s="85">
        <v>2</v>
      </c>
      <c r="H606" s="110">
        <v>939.1</v>
      </c>
      <c r="I606" s="110">
        <v>504.8</v>
      </c>
      <c r="J606" s="110">
        <v>261.5</v>
      </c>
      <c r="K606" s="105">
        <f>SUM(L606:O606)</f>
        <v>3469751.15</v>
      </c>
      <c r="L606" s="105">
        <v>0</v>
      </c>
      <c r="M606" s="105">
        <v>0</v>
      </c>
      <c r="N606" s="105">
        <v>0</v>
      </c>
      <c r="O606" s="95">
        <v>3469751.15</v>
      </c>
      <c r="P606" s="105">
        <f>K606/H606</f>
        <v>3694.7621659035244</v>
      </c>
      <c r="Q606" s="105">
        <v>9673</v>
      </c>
      <c r="R606" s="91" t="s">
        <v>72</v>
      </c>
    </row>
    <row r="607" spans="1:21" s="32" customFormat="1" ht="23.1" customHeight="1">
      <c r="A607" s="104" t="s">
        <v>1315</v>
      </c>
      <c r="B607" s="93" t="s">
        <v>484</v>
      </c>
      <c r="C607" s="94">
        <v>1960</v>
      </c>
      <c r="D607" s="94" t="s">
        <v>27</v>
      </c>
      <c r="E607" s="94" t="s">
        <v>26</v>
      </c>
      <c r="F607" s="94">
        <v>2</v>
      </c>
      <c r="G607" s="94">
        <v>1</v>
      </c>
      <c r="H607" s="95">
        <v>278.89999999999998</v>
      </c>
      <c r="I607" s="95">
        <v>0</v>
      </c>
      <c r="J607" s="95">
        <v>278.89999999999998</v>
      </c>
      <c r="K607" s="97">
        <f t="shared" si="88"/>
        <v>1752900</v>
      </c>
      <c r="L607" s="82">
        <v>0</v>
      </c>
      <c r="M607" s="82">
        <v>0</v>
      </c>
      <c r="N607" s="82">
        <v>0</v>
      </c>
      <c r="O607" s="96">
        <v>1752900</v>
      </c>
      <c r="P607" s="105">
        <f t="shared" si="87"/>
        <v>6285.0484044460381</v>
      </c>
      <c r="Q607" s="97">
        <v>9673</v>
      </c>
      <c r="R607" s="30" t="s">
        <v>74</v>
      </c>
    </row>
    <row r="608" spans="1:21" s="32" customFormat="1" ht="23.1" customHeight="1">
      <c r="A608" s="104" t="s">
        <v>1316</v>
      </c>
      <c r="B608" s="89" t="s">
        <v>501</v>
      </c>
      <c r="C608" s="94">
        <v>1958</v>
      </c>
      <c r="D608" s="94" t="s">
        <v>27</v>
      </c>
      <c r="E608" s="94" t="s">
        <v>26</v>
      </c>
      <c r="F608" s="85">
        <v>2</v>
      </c>
      <c r="G608" s="85">
        <v>2</v>
      </c>
      <c r="H608" s="105">
        <v>860.37</v>
      </c>
      <c r="I608" s="105">
        <v>298.2</v>
      </c>
      <c r="J608" s="105">
        <v>562.16999999999996</v>
      </c>
      <c r="K608" s="97">
        <f>SUM(L608:O608)</f>
        <v>3502430</v>
      </c>
      <c r="L608" s="82">
        <v>0</v>
      </c>
      <c r="M608" s="82">
        <v>0</v>
      </c>
      <c r="N608" s="82">
        <v>0</v>
      </c>
      <c r="O608" s="95">
        <v>3502430</v>
      </c>
      <c r="P608" s="105">
        <f>K608/H608</f>
        <v>4070.8416146541604</v>
      </c>
      <c r="Q608" s="97">
        <v>9673</v>
      </c>
      <c r="R608" s="27" t="s">
        <v>73</v>
      </c>
    </row>
    <row r="609" spans="1:21" s="32" customFormat="1" ht="39.75" customHeight="1">
      <c r="A609" s="104" t="s">
        <v>1765</v>
      </c>
      <c r="B609" s="89" t="s">
        <v>485</v>
      </c>
      <c r="C609" s="94">
        <v>1962</v>
      </c>
      <c r="D609" s="94" t="s">
        <v>27</v>
      </c>
      <c r="E609" s="94" t="s">
        <v>126</v>
      </c>
      <c r="F609" s="90">
        <v>2</v>
      </c>
      <c r="G609" s="90">
        <v>2</v>
      </c>
      <c r="H609" s="97">
        <v>547.25</v>
      </c>
      <c r="I609" s="97">
        <v>0</v>
      </c>
      <c r="J609" s="97">
        <v>547.25</v>
      </c>
      <c r="K609" s="97">
        <f t="shared" si="88"/>
        <v>5512690</v>
      </c>
      <c r="L609" s="82">
        <v>0</v>
      </c>
      <c r="M609" s="82">
        <v>0</v>
      </c>
      <c r="N609" s="82">
        <v>0</v>
      </c>
      <c r="O609" s="97">
        <v>5512690</v>
      </c>
      <c r="P609" s="105">
        <f t="shared" si="87"/>
        <v>10073.439926907264</v>
      </c>
      <c r="Q609" s="97">
        <v>9673</v>
      </c>
      <c r="R609" s="27" t="s">
        <v>74</v>
      </c>
    </row>
    <row r="610" spans="1:21" s="32" customFormat="1" ht="23.1" customHeight="1">
      <c r="A610" s="104" t="s">
        <v>1317</v>
      </c>
      <c r="B610" s="89" t="s">
        <v>486</v>
      </c>
      <c r="C610" s="94">
        <v>1958</v>
      </c>
      <c r="D610" s="94" t="s">
        <v>27</v>
      </c>
      <c r="E610" s="94" t="s">
        <v>26</v>
      </c>
      <c r="F610" s="85">
        <v>2</v>
      </c>
      <c r="G610" s="85">
        <v>2</v>
      </c>
      <c r="H610" s="105">
        <v>424.44</v>
      </c>
      <c r="I610" s="105">
        <v>0</v>
      </c>
      <c r="J610" s="105">
        <v>424.44</v>
      </c>
      <c r="K610" s="97">
        <f t="shared" si="88"/>
        <v>2279190</v>
      </c>
      <c r="L610" s="82">
        <v>0</v>
      </c>
      <c r="M610" s="82">
        <v>0</v>
      </c>
      <c r="N610" s="82">
        <v>0</v>
      </c>
      <c r="O610" s="95">
        <v>2279190</v>
      </c>
      <c r="P610" s="105">
        <f t="shared" si="87"/>
        <v>5369.8756007916318</v>
      </c>
      <c r="Q610" s="97">
        <v>9673</v>
      </c>
      <c r="R610" s="27" t="s">
        <v>73</v>
      </c>
      <c r="S610" s="72"/>
      <c r="T610" s="72"/>
    </row>
    <row r="611" spans="1:21" s="32" customFormat="1" ht="23.1" customHeight="1">
      <c r="A611" s="104" t="s">
        <v>1318</v>
      </c>
      <c r="B611" s="89" t="s">
        <v>487</v>
      </c>
      <c r="C611" s="87">
        <v>1958</v>
      </c>
      <c r="D611" s="94" t="s">
        <v>27</v>
      </c>
      <c r="E611" s="94" t="s">
        <v>26</v>
      </c>
      <c r="F611" s="87">
        <v>2</v>
      </c>
      <c r="G611" s="87">
        <v>2</v>
      </c>
      <c r="H611" s="105">
        <v>430.3</v>
      </c>
      <c r="I611" s="105">
        <v>0</v>
      </c>
      <c r="J611" s="105">
        <v>430.3</v>
      </c>
      <c r="K611" s="97">
        <f t="shared" si="88"/>
        <v>2310990</v>
      </c>
      <c r="L611" s="82">
        <v>0</v>
      </c>
      <c r="M611" s="82">
        <v>0</v>
      </c>
      <c r="N611" s="82">
        <v>0</v>
      </c>
      <c r="O611" s="82">
        <v>2310990</v>
      </c>
      <c r="P611" s="105">
        <f t="shared" si="87"/>
        <v>5370.6483848477801</v>
      </c>
      <c r="Q611" s="97">
        <v>9673</v>
      </c>
      <c r="R611" s="27" t="s">
        <v>73</v>
      </c>
    </row>
    <row r="612" spans="1:21" s="32" customFormat="1" ht="23.1" customHeight="1">
      <c r="A612" s="104" t="s">
        <v>1319</v>
      </c>
      <c r="B612" s="89" t="s">
        <v>488</v>
      </c>
      <c r="C612" s="94">
        <v>1958</v>
      </c>
      <c r="D612" s="94" t="s">
        <v>27</v>
      </c>
      <c r="E612" s="94" t="s">
        <v>26</v>
      </c>
      <c r="F612" s="90">
        <v>2</v>
      </c>
      <c r="G612" s="90">
        <v>2</v>
      </c>
      <c r="H612" s="97">
        <v>437.3</v>
      </c>
      <c r="I612" s="97">
        <v>0</v>
      </c>
      <c r="J612" s="97">
        <v>437.3</v>
      </c>
      <c r="K612" s="97">
        <f t="shared" si="88"/>
        <v>2297740</v>
      </c>
      <c r="L612" s="82">
        <v>0</v>
      </c>
      <c r="M612" s="82">
        <v>0</v>
      </c>
      <c r="N612" s="82">
        <v>0</v>
      </c>
      <c r="O612" s="97">
        <v>2297740</v>
      </c>
      <c r="P612" s="105">
        <f t="shared" si="87"/>
        <v>5254.3791447518861</v>
      </c>
      <c r="Q612" s="97">
        <v>9673</v>
      </c>
      <c r="R612" s="27" t="s">
        <v>73</v>
      </c>
    </row>
    <row r="613" spans="1:21" s="32" customFormat="1" ht="23.1" customHeight="1">
      <c r="A613" s="104" t="s">
        <v>1320</v>
      </c>
      <c r="B613" s="89" t="s">
        <v>489</v>
      </c>
      <c r="C613" s="94">
        <v>1958</v>
      </c>
      <c r="D613" s="94" t="s">
        <v>27</v>
      </c>
      <c r="E613" s="94" t="s">
        <v>26</v>
      </c>
      <c r="F613" s="90">
        <v>2</v>
      </c>
      <c r="G613" s="90">
        <v>2</v>
      </c>
      <c r="H613" s="95">
        <v>422</v>
      </c>
      <c r="I613" s="95">
        <v>0</v>
      </c>
      <c r="J613" s="95">
        <v>422</v>
      </c>
      <c r="K613" s="97">
        <f t="shared" si="88"/>
        <v>2300390</v>
      </c>
      <c r="L613" s="82">
        <v>0</v>
      </c>
      <c r="M613" s="82">
        <v>0</v>
      </c>
      <c r="N613" s="82">
        <v>0</v>
      </c>
      <c r="O613" s="95">
        <v>2300390</v>
      </c>
      <c r="P613" s="105">
        <f t="shared" si="87"/>
        <v>5451.1611374407585</v>
      </c>
      <c r="Q613" s="97">
        <v>9673</v>
      </c>
      <c r="R613" s="27" t="s">
        <v>73</v>
      </c>
      <c r="S613" s="72"/>
      <c r="T613" s="72"/>
    </row>
    <row r="614" spans="1:21" s="32" customFormat="1" ht="23.1" customHeight="1">
      <c r="A614" s="104" t="s">
        <v>1859</v>
      </c>
      <c r="B614" s="89" t="s">
        <v>490</v>
      </c>
      <c r="C614" s="94">
        <v>1958</v>
      </c>
      <c r="D614" s="94" t="s">
        <v>27</v>
      </c>
      <c r="E614" s="94" t="s">
        <v>26</v>
      </c>
      <c r="F614" s="90">
        <v>2</v>
      </c>
      <c r="G614" s="90">
        <v>2</v>
      </c>
      <c r="H614" s="95">
        <v>435.86</v>
      </c>
      <c r="I614" s="95">
        <v>0</v>
      </c>
      <c r="J614" s="95">
        <v>435.86</v>
      </c>
      <c r="K614" s="97">
        <f t="shared" si="88"/>
        <v>2325830</v>
      </c>
      <c r="L614" s="82">
        <v>0</v>
      </c>
      <c r="M614" s="82">
        <v>0</v>
      </c>
      <c r="N614" s="82">
        <v>0</v>
      </c>
      <c r="O614" s="96">
        <v>2325830</v>
      </c>
      <c r="P614" s="105">
        <f t="shared" si="87"/>
        <v>5336.1859312623319</v>
      </c>
      <c r="Q614" s="97">
        <v>9673</v>
      </c>
      <c r="R614" s="27" t="s">
        <v>73</v>
      </c>
    </row>
    <row r="615" spans="1:21" s="32" customFormat="1" ht="23.1" customHeight="1">
      <c r="A615" s="104" t="s">
        <v>1860</v>
      </c>
      <c r="B615" s="89" t="s">
        <v>491</v>
      </c>
      <c r="C615" s="94">
        <v>1958</v>
      </c>
      <c r="D615" s="94" t="s">
        <v>27</v>
      </c>
      <c r="E615" s="94" t="s">
        <v>26</v>
      </c>
      <c r="F615" s="90">
        <v>2</v>
      </c>
      <c r="G615" s="90">
        <v>2</v>
      </c>
      <c r="H615" s="97">
        <v>439.65</v>
      </c>
      <c r="I615" s="97">
        <v>0</v>
      </c>
      <c r="J615" s="97">
        <v>439.65</v>
      </c>
      <c r="K615" s="97">
        <f t="shared" si="88"/>
        <v>2357100</v>
      </c>
      <c r="L615" s="82">
        <v>0</v>
      </c>
      <c r="M615" s="82">
        <v>0</v>
      </c>
      <c r="N615" s="82">
        <v>0</v>
      </c>
      <c r="O615" s="97">
        <v>2357100</v>
      </c>
      <c r="P615" s="105">
        <f t="shared" si="87"/>
        <v>5361.3101330603895</v>
      </c>
      <c r="Q615" s="97">
        <v>9673</v>
      </c>
      <c r="R615" s="27" t="s">
        <v>73</v>
      </c>
    </row>
    <row r="616" spans="1:21" s="32" customFormat="1" ht="23.1" customHeight="1">
      <c r="A616" s="104" t="s">
        <v>1321</v>
      </c>
      <c r="B616" s="89" t="s">
        <v>492</v>
      </c>
      <c r="C616" s="94">
        <v>1958</v>
      </c>
      <c r="D616" s="94" t="s">
        <v>27</v>
      </c>
      <c r="E616" s="94" t="s">
        <v>26</v>
      </c>
      <c r="F616" s="90">
        <v>2</v>
      </c>
      <c r="G616" s="90">
        <v>2</v>
      </c>
      <c r="H616" s="95">
        <v>372.35</v>
      </c>
      <c r="I616" s="95">
        <v>0</v>
      </c>
      <c r="J616" s="95">
        <v>372.35</v>
      </c>
      <c r="K616" s="97">
        <f t="shared" si="88"/>
        <v>2342790</v>
      </c>
      <c r="L616" s="82">
        <v>0</v>
      </c>
      <c r="M616" s="82">
        <v>0</v>
      </c>
      <c r="N616" s="82">
        <v>0</v>
      </c>
      <c r="O616" s="95">
        <v>2342790</v>
      </c>
      <c r="P616" s="105">
        <f t="shared" si="87"/>
        <v>6291.902779642809</v>
      </c>
      <c r="Q616" s="97">
        <v>9673</v>
      </c>
      <c r="R616" s="27" t="s">
        <v>73</v>
      </c>
      <c r="U616" s="72"/>
    </row>
    <row r="617" spans="1:21" s="32" customFormat="1" ht="23.1" customHeight="1">
      <c r="A617" s="104" t="s">
        <v>1322</v>
      </c>
      <c r="B617" s="89" t="s">
        <v>493</v>
      </c>
      <c r="C617" s="87">
        <v>1958</v>
      </c>
      <c r="D617" s="94" t="s">
        <v>27</v>
      </c>
      <c r="E617" s="94" t="s">
        <v>26</v>
      </c>
      <c r="F617" s="90">
        <v>2</v>
      </c>
      <c r="G617" s="90">
        <v>2</v>
      </c>
      <c r="H617" s="105">
        <v>438.71</v>
      </c>
      <c r="I617" s="105">
        <v>0</v>
      </c>
      <c r="J617" s="105">
        <v>438.71</v>
      </c>
      <c r="K617" s="97">
        <f t="shared" si="88"/>
        <v>2340140</v>
      </c>
      <c r="L617" s="82">
        <v>0</v>
      </c>
      <c r="M617" s="82">
        <v>0</v>
      </c>
      <c r="N617" s="82">
        <v>0</v>
      </c>
      <c r="O617" s="82">
        <v>2340140</v>
      </c>
      <c r="P617" s="105">
        <f t="shared" si="87"/>
        <v>5334.1387248979963</v>
      </c>
      <c r="Q617" s="97">
        <v>9673</v>
      </c>
      <c r="R617" s="27" t="s">
        <v>73</v>
      </c>
    </row>
    <row r="618" spans="1:21" s="32" customFormat="1" ht="23.1" customHeight="1">
      <c r="A618" s="104" t="s">
        <v>1323</v>
      </c>
      <c r="B618" s="89" t="s">
        <v>494</v>
      </c>
      <c r="C618" s="94">
        <v>1958</v>
      </c>
      <c r="D618" s="94" t="s">
        <v>27</v>
      </c>
      <c r="E618" s="94" t="s">
        <v>26</v>
      </c>
      <c r="F618" s="90">
        <v>2</v>
      </c>
      <c r="G618" s="90">
        <v>2</v>
      </c>
      <c r="H618" s="97">
        <v>437.82</v>
      </c>
      <c r="I618" s="97">
        <v>0</v>
      </c>
      <c r="J618" s="97">
        <v>437.82</v>
      </c>
      <c r="K618" s="97">
        <f t="shared" si="88"/>
        <v>2340140</v>
      </c>
      <c r="L618" s="82">
        <v>0</v>
      </c>
      <c r="M618" s="82">
        <v>0</v>
      </c>
      <c r="N618" s="82">
        <v>0</v>
      </c>
      <c r="O618" s="97">
        <v>2340140</v>
      </c>
      <c r="P618" s="105">
        <f t="shared" si="87"/>
        <v>5344.9819560549995</v>
      </c>
      <c r="Q618" s="97">
        <v>9673</v>
      </c>
      <c r="R618" s="27" t="s">
        <v>73</v>
      </c>
    </row>
    <row r="619" spans="1:21" s="32" customFormat="1" ht="23.1" customHeight="1">
      <c r="A619" s="104" t="s">
        <v>1324</v>
      </c>
      <c r="B619" s="89" t="s">
        <v>495</v>
      </c>
      <c r="C619" s="94">
        <v>1959</v>
      </c>
      <c r="D619" s="94" t="s">
        <v>27</v>
      </c>
      <c r="E619" s="94" t="s">
        <v>26</v>
      </c>
      <c r="F619" s="90">
        <v>2</v>
      </c>
      <c r="G619" s="90">
        <v>2</v>
      </c>
      <c r="H619" s="105">
        <v>439.95</v>
      </c>
      <c r="I619" s="105">
        <v>0</v>
      </c>
      <c r="J619" s="105">
        <v>439.95</v>
      </c>
      <c r="K619" s="97">
        <f t="shared" si="88"/>
        <v>2356040</v>
      </c>
      <c r="L619" s="82">
        <v>0</v>
      </c>
      <c r="M619" s="82">
        <v>0</v>
      </c>
      <c r="N619" s="82">
        <v>0</v>
      </c>
      <c r="O619" s="95">
        <v>2356040</v>
      </c>
      <c r="P619" s="105">
        <f t="shared" si="87"/>
        <v>5355.2449141947955</v>
      </c>
      <c r="Q619" s="97">
        <v>9673</v>
      </c>
      <c r="R619" s="91" t="s">
        <v>73</v>
      </c>
      <c r="S619" s="72"/>
      <c r="T619" s="72"/>
    </row>
    <row r="620" spans="1:21" s="32" customFormat="1" ht="23.1" customHeight="1">
      <c r="A620" s="104" t="s">
        <v>1954</v>
      </c>
      <c r="B620" s="89" t="s">
        <v>496</v>
      </c>
      <c r="C620" s="94">
        <v>1959</v>
      </c>
      <c r="D620" s="94" t="s">
        <v>27</v>
      </c>
      <c r="E620" s="94" t="s">
        <v>26</v>
      </c>
      <c r="F620" s="90">
        <v>2</v>
      </c>
      <c r="G620" s="90">
        <v>2</v>
      </c>
      <c r="H620" s="105">
        <v>435.51</v>
      </c>
      <c r="I620" s="105">
        <v>0</v>
      </c>
      <c r="J620" s="105">
        <v>435.51</v>
      </c>
      <c r="K620" s="97">
        <f t="shared" si="88"/>
        <v>2271770</v>
      </c>
      <c r="L620" s="82">
        <v>0</v>
      </c>
      <c r="M620" s="82">
        <v>0</v>
      </c>
      <c r="N620" s="82">
        <v>0</v>
      </c>
      <c r="O620" s="95">
        <v>2271770</v>
      </c>
      <c r="P620" s="105">
        <f t="shared" si="87"/>
        <v>5216.3440563936538</v>
      </c>
      <c r="Q620" s="97">
        <v>9673</v>
      </c>
      <c r="R620" s="91" t="s">
        <v>73</v>
      </c>
    </row>
    <row r="621" spans="1:21" s="32" customFormat="1" ht="23.1" customHeight="1">
      <c r="A621" s="104" t="s">
        <v>1325</v>
      </c>
      <c r="B621" s="89" t="s">
        <v>497</v>
      </c>
      <c r="C621" s="94">
        <v>1959</v>
      </c>
      <c r="D621" s="94" t="s">
        <v>27</v>
      </c>
      <c r="E621" s="94" t="s">
        <v>26</v>
      </c>
      <c r="F621" s="90">
        <v>2</v>
      </c>
      <c r="G621" s="90">
        <v>2</v>
      </c>
      <c r="H621" s="105">
        <v>436.83</v>
      </c>
      <c r="I621" s="105">
        <v>0</v>
      </c>
      <c r="J621" s="105">
        <v>436.83</v>
      </c>
      <c r="K621" s="97">
        <f t="shared" si="88"/>
        <v>2361340</v>
      </c>
      <c r="L621" s="82">
        <v>0</v>
      </c>
      <c r="M621" s="82">
        <v>0</v>
      </c>
      <c r="N621" s="82">
        <v>0</v>
      </c>
      <c r="O621" s="95">
        <v>2361340</v>
      </c>
      <c r="P621" s="105">
        <f t="shared" si="87"/>
        <v>5405.6269029141777</v>
      </c>
      <c r="Q621" s="97">
        <v>9673</v>
      </c>
      <c r="R621" s="91" t="s">
        <v>73</v>
      </c>
    </row>
    <row r="622" spans="1:21" s="32" customFormat="1" ht="23.1" customHeight="1">
      <c r="A622" s="104" t="s">
        <v>1326</v>
      </c>
      <c r="B622" s="89" t="s">
        <v>498</v>
      </c>
      <c r="C622" s="94">
        <v>1959</v>
      </c>
      <c r="D622" s="94" t="s">
        <v>27</v>
      </c>
      <c r="E622" s="94" t="s">
        <v>26</v>
      </c>
      <c r="F622" s="90">
        <v>2</v>
      </c>
      <c r="G622" s="90">
        <v>2</v>
      </c>
      <c r="H622" s="105">
        <v>444.76</v>
      </c>
      <c r="I622" s="105">
        <v>0</v>
      </c>
      <c r="J622" s="105">
        <v>444.76</v>
      </c>
      <c r="K622" s="97">
        <f t="shared" si="88"/>
        <v>2373000</v>
      </c>
      <c r="L622" s="82">
        <v>0</v>
      </c>
      <c r="M622" s="82">
        <v>0</v>
      </c>
      <c r="N622" s="82">
        <v>0</v>
      </c>
      <c r="O622" s="95">
        <v>2373000</v>
      </c>
      <c r="P622" s="105">
        <f t="shared" si="87"/>
        <v>5335.4618221063047</v>
      </c>
      <c r="Q622" s="97">
        <v>9673</v>
      </c>
      <c r="R622" s="91" t="s">
        <v>73</v>
      </c>
    </row>
    <row r="623" spans="1:21" s="32" customFormat="1" ht="23.1" customHeight="1">
      <c r="A623" s="104" t="s">
        <v>1327</v>
      </c>
      <c r="B623" s="93" t="s">
        <v>499</v>
      </c>
      <c r="C623" s="94">
        <v>1959</v>
      </c>
      <c r="D623" s="94" t="s">
        <v>27</v>
      </c>
      <c r="E623" s="94" t="s">
        <v>26</v>
      </c>
      <c r="F623" s="90">
        <v>2</v>
      </c>
      <c r="G623" s="90">
        <v>2</v>
      </c>
      <c r="H623" s="105">
        <v>434.17</v>
      </c>
      <c r="I623" s="105">
        <v>0</v>
      </c>
      <c r="J623" s="105">
        <v>434.17</v>
      </c>
      <c r="K623" s="97">
        <f t="shared" si="88"/>
        <v>2346500</v>
      </c>
      <c r="L623" s="82">
        <v>0</v>
      </c>
      <c r="M623" s="82">
        <v>0</v>
      </c>
      <c r="N623" s="82">
        <v>0</v>
      </c>
      <c r="O623" s="95">
        <v>2346500</v>
      </c>
      <c r="P623" s="105">
        <f t="shared" si="87"/>
        <v>5404.565032130271</v>
      </c>
      <c r="Q623" s="97">
        <v>9673</v>
      </c>
      <c r="R623" s="91" t="s">
        <v>73</v>
      </c>
    </row>
    <row r="624" spans="1:21" s="32" customFormat="1" ht="23.1" customHeight="1">
      <c r="A624" s="104" t="s">
        <v>1328</v>
      </c>
      <c r="B624" s="89" t="s">
        <v>500</v>
      </c>
      <c r="C624" s="94">
        <v>1961</v>
      </c>
      <c r="D624" s="94" t="s">
        <v>27</v>
      </c>
      <c r="E624" s="94" t="s">
        <v>26</v>
      </c>
      <c r="F624" s="90">
        <v>2</v>
      </c>
      <c r="G624" s="90">
        <v>2</v>
      </c>
      <c r="H624" s="105">
        <v>646.76</v>
      </c>
      <c r="I624" s="105">
        <v>0</v>
      </c>
      <c r="J624" s="105">
        <v>646.76</v>
      </c>
      <c r="K624" s="97">
        <f t="shared" si="88"/>
        <v>6395976</v>
      </c>
      <c r="L624" s="82">
        <v>0</v>
      </c>
      <c r="M624" s="82">
        <v>0</v>
      </c>
      <c r="N624" s="82">
        <v>0</v>
      </c>
      <c r="O624" s="95">
        <v>6395976</v>
      </c>
      <c r="P624" s="105">
        <f t="shared" si="87"/>
        <v>9889.2572206073346</v>
      </c>
      <c r="Q624" s="97">
        <v>9673</v>
      </c>
      <c r="R624" s="27" t="s">
        <v>73</v>
      </c>
    </row>
    <row r="625" spans="1:18" s="32" customFormat="1" ht="23.1" customHeight="1">
      <c r="A625" s="104" t="s">
        <v>1329</v>
      </c>
      <c r="B625" s="93" t="s">
        <v>502</v>
      </c>
      <c r="C625" s="94">
        <v>1959</v>
      </c>
      <c r="D625" s="94" t="s">
        <v>27</v>
      </c>
      <c r="E625" s="94" t="s">
        <v>26</v>
      </c>
      <c r="F625" s="85">
        <v>2</v>
      </c>
      <c r="G625" s="85">
        <v>1</v>
      </c>
      <c r="H625" s="105">
        <v>282.5</v>
      </c>
      <c r="I625" s="105">
        <v>0</v>
      </c>
      <c r="J625" s="105">
        <v>282.5</v>
      </c>
      <c r="K625" s="97">
        <f t="shared" si="88"/>
        <v>2448340</v>
      </c>
      <c r="L625" s="82">
        <v>0</v>
      </c>
      <c r="M625" s="82">
        <v>0</v>
      </c>
      <c r="N625" s="82">
        <v>0</v>
      </c>
      <c r="O625" s="95">
        <v>2448340</v>
      </c>
      <c r="P625" s="105">
        <f t="shared" si="87"/>
        <v>8666.6902654867263</v>
      </c>
      <c r="Q625" s="97">
        <v>9673</v>
      </c>
      <c r="R625" s="91" t="s">
        <v>73</v>
      </c>
    </row>
    <row r="626" spans="1:18" s="32" customFormat="1" ht="23.1" customHeight="1">
      <c r="A626" s="104" t="s">
        <v>1955</v>
      </c>
      <c r="B626" s="93" t="s">
        <v>503</v>
      </c>
      <c r="C626" s="94">
        <v>1961</v>
      </c>
      <c r="D626" s="94" t="s">
        <v>27</v>
      </c>
      <c r="E626" s="94" t="s">
        <v>26</v>
      </c>
      <c r="F626" s="85">
        <v>2</v>
      </c>
      <c r="G626" s="85">
        <v>1</v>
      </c>
      <c r="H626" s="105">
        <v>307.01</v>
      </c>
      <c r="I626" s="105">
        <v>0</v>
      </c>
      <c r="J626" s="105">
        <v>307.01</v>
      </c>
      <c r="K626" s="97">
        <f t="shared" si="88"/>
        <v>1816500</v>
      </c>
      <c r="L626" s="82">
        <v>0</v>
      </c>
      <c r="M626" s="82">
        <v>0</v>
      </c>
      <c r="N626" s="82">
        <v>0</v>
      </c>
      <c r="O626" s="95">
        <v>1816500</v>
      </c>
      <c r="P626" s="105">
        <f t="shared" si="87"/>
        <v>5916.7453828865509</v>
      </c>
      <c r="Q626" s="97">
        <v>9673</v>
      </c>
      <c r="R626" s="27" t="s">
        <v>74</v>
      </c>
    </row>
    <row r="627" spans="1:18" s="32" customFormat="1" ht="23.1" customHeight="1">
      <c r="A627" s="104" t="s">
        <v>1330</v>
      </c>
      <c r="B627" s="93" t="s">
        <v>504</v>
      </c>
      <c r="C627" s="94">
        <v>1958</v>
      </c>
      <c r="D627" s="94" t="s">
        <v>27</v>
      </c>
      <c r="E627" s="94" t="s">
        <v>26</v>
      </c>
      <c r="F627" s="85">
        <v>2</v>
      </c>
      <c r="G627" s="85">
        <v>2</v>
      </c>
      <c r="H627" s="105">
        <v>610.20000000000005</v>
      </c>
      <c r="I627" s="105">
        <v>0</v>
      </c>
      <c r="J627" s="105">
        <v>610.20000000000005</v>
      </c>
      <c r="K627" s="97">
        <f t="shared" si="88"/>
        <v>2841520</v>
      </c>
      <c r="L627" s="82">
        <v>0</v>
      </c>
      <c r="M627" s="82">
        <v>0</v>
      </c>
      <c r="N627" s="82">
        <v>0</v>
      </c>
      <c r="O627" s="95">
        <v>2841520</v>
      </c>
      <c r="P627" s="105">
        <f t="shared" si="87"/>
        <v>4656.7027204195347</v>
      </c>
      <c r="Q627" s="97">
        <v>9673</v>
      </c>
      <c r="R627" s="27" t="s">
        <v>73</v>
      </c>
    </row>
    <row r="628" spans="1:18" s="32" customFormat="1" ht="23.1" customHeight="1">
      <c r="A628" s="104" t="s">
        <v>1331</v>
      </c>
      <c r="B628" s="93" t="s">
        <v>505</v>
      </c>
      <c r="C628" s="94">
        <v>1961</v>
      </c>
      <c r="D628" s="94" t="s">
        <v>27</v>
      </c>
      <c r="E628" s="94" t="s">
        <v>26</v>
      </c>
      <c r="F628" s="85">
        <v>2</v>
      </c>
      <c r="G628" s="85">
        <v>1</v>
      </c>
      <c r="H628" s="105">
        <v>285.8</v>
      </c>
      <c r="I628" s="105">
        <v>0</v>
      </c>
      <c r="J628" s="105">
        <v>285.8</v>
      </c>
      <c r="K628" s="97">
        <f t="shared" si="88"/>
        <v>1564220</v>
      </c>
      <c r="L628" s="82">
        <v>0</v>
      </c>
      <c r="M628" s="82">
        <v>0</v>
      </c>
      <c r="N628" s="82">
        <v>0</v>
      </c>
      <c r="O628" s="95">
        <v>1564220</v>
      </c>
      <c r="P628" s="105">
        <f t="shared" si="87"/>
        <v>5473.1280615815249</v>
      </c>
      <c r="Q628" s="97">
        <v>9673</v>
      </c>
      <c r="R628" s="27" t="s">
        <v>74</v>
      </c>
    </row>
    <row r="629" spans="1:18" s="32" customFormat="1" ht="23.1" customHeight="1">
      <c r="A629" s="104" t="s">
        <v>1332</v>
      </c>
      <c r="B629" s="93" t="s">
        <v>506</v>
      </c>
      <c r="C629" s="94">
        <v>1958</v>
      </c>
      <c r="D629" s="94" t="s">
        <v>27</v>
      </c>
      <c r="E629" s="94" t="s">
        <v>26</v>
      </c>
      <c r="F629" s="85">
        <v>2</v>
      </c>
      <c r="G629" s="85">
        <v>2</v>
      </c>
      <c r="H629" s="105">
        <v>783.44</v>
      </c>
      <c r="I629" s="105">
        <v>352.8</v>
      </c>
      <c r="J629" s="105">
        <v>430.64</v>
      </c>
      <c r="K629" s="97">
        <f t="shared" si="88"/>
        <v>3793400</v>
      </c>
      <c r="L629" s="82">
        <v>0</v>
      </c>
      <c r="M629" s="82">
        <v>0</v>
      </c>
      <c r="N629" s="82">
        <v>0</v>
      </c>
      <c r="O629" s="95">
        <v>3793400</v>
      </c>
      <c r="P629" s="105">
        <f t="shared" si="87"/>
        <v>4841.9789645665269</v>
      </c>
      <c r="Q629" s="97">
        <v>9673</v>
      </c>
      <c r="R629" s="27" t="s">
        <v>73</v>
      </c>
    </row>
    <row r="630" spans="1:18" s="32" customFormat="1" ht="23.1" customHeight="1">
      <c r="A630" s="104" t="s">
        <v>1333</v>
      </c>
      <c r="B630" s="93" t="s">
        <v>507</v>
      </c>
      <c r="C630" s="94">
        <v>1957</v>
      </c>
      <c r="D630" s="94" t="s">
        <v>27</v>
      </c>
      <c r="E630" s="94" t="s">
        <v>26</v>
      </c>
      <c r="F630" s="85">
        <v>2</v>
      </c>
      <c r="G630" s="85">
        <v>2</v>
      </c>
      <c r="H630" s="105">
        <v>844.43</v>
      </c>
      <c r="I630" s="105">
        <v>327.2</v>
      </c>
      <c r="J630" s="105">
        <v>517.23</v>
      </c>
      <c r="K630" s="97">
        <f t="shared" si="88"/>
        <v>4026600</v>
      </c>
      <c r="L630" s="82">
        <v>0</v>
      </c>
      <c r="M630" s="82">
        <v>0</v>
      </c>
      <c r="N630" s="82">
        <v>0</v>
      </c>
      <c r="O630" s="95">
        <v>4026600</v>
      </c>
      <c r="P630" s="105">
        <f t="shared" si="87"/>
        <v>4768.423670404889</v>
      </c>
      <c r="Q630" s="97">
        <v>9673</v>
      </c>
      <c r="R630" s="91" t="s">
        <v>72</v>
      </c>
    </row>
    <row r="631" spans="1:18" s="32" customFormat="1" ht="23.1" customHeight="1">
      <c r="A631" s="104" t="s">
        <v>1334</v>
      </c>
      <c r="B631" s="93" t="s">
        <v>508</v>
      </c>
      <c r="C631" s="94">
        <v>1961</v>
      </c>
      <c r="D631" s="94" t="s">
        <v>27</v>
      </c>
      <c r="E631" s="94" t="s">
        <v>29</v>
      </c>
      <c r="F631" s="85">
        <v>9</v>
      </c>
      <c r="G631" s="85">
        <v>4</v>
      </c>
      <c r="H631" s="105">
        <v>7753.4</v>
      </c>
      <c r="I631" s="105">
        <v>0</v>
      </c>
      <c r="J631" s="105">
        <v>7753.4</v>
      </c>
      <c r="K631" s="97">
        <f t="shared" si="88"/>
        <v>22025680</v>
      </c>
      <c r="L631" s="82">
        <v>0</v>
      </c>
      <c r="M631" s="82">
        <v>0</v>
      </c>
      <c r="N631" s="82">
        <v>0</v>
      </c>
      <c r="O631" s="95">
        <v>22025680</v>
      </c>
      <c r="P631" s="105">
        <f t="shared" si="87"/>
        <v>2840.7769494673307</v>
      </c>
      <c r="Q631" s="97">
        <v>9673</v>
      </c>
      <c r="R631" s="27" t="s">
        <v>74</v>
      </c>
    </row>
    <row r="632" spans="1:18" s="32" customFormat="1" ht="23.1" customHeight="1">
      <c r="A632" s="104" t="s">
        <v>1341</v>
      </c>
      <c r="B632" s="93" t="s">
        <v>515</v>
      </c>
      <c r="C632" s="94">
        <v>1958</v>
      </c>
      <c r="D632" s="94" t="s">
        <v>27</v>
      </c>
      <c r="E632" s="94" t="s">
        <v>917</v>
      </c>
      <c r="F632" s="85">
        <v>2</v>
      </c>
      <c r="G632" s="85">
        <v>2</v>
      </c>
      <c r="H632" s="105">
        <v>455.8</v>
      </c>
      <c r="I632" s="105">
        <v>0</v>
      </c>
      <c r="J632" s="105">
        <v>455.8</v>
      </c>
      <c r="K632" s="97">
        <f>SUM(L632:O632)</f>
        <v>3259690</v>
      </c>
      <c r="L632" s="82">
        <v>0</v>
      </c>
      <c r="M632" s="82">
        <v>0</v>
      </c>
      <c r="N632" s="82">
        <v>0</v>
      </c>
      <c r="O632" s="95">
        <v>3259690</v>
      </c>
      <c r="P632" s="105">
        <f>K632/H632</f>
        <v>7151.5796401930666</v>
      </c>
      <c r="Q632" s="97">
        <v>9673</v>
      </c>
      <c r="R632" s="27" t="s">
        <v>73</v>
      </c>
    </row>
    <row r="633" spans="1:18" s="32" customFormat="1" ht="23.1" customHeight="1">
      <c r="A633" s="104" t="s">
        <v>1342</v>
      </c>
      <c r="B633" s="93" t="s">
        <v>516</v>
      </c>
      <c r="C633" s="94">
        <v>1958</v>
      </c>
      <c r="D633" s="94" t="s">
        <v>27</v>
      </c>
      <c r="E633" s="94" t="s">
        <v>917</v>
      </c>
      <c r="F633" s="85">
        <v>2</v>
      </c>
      <c r="G633" s="85">
        <v>2</v>
      </c>
      <c r="H633" s="105">
        <v>454.5</v>
      </c>
      <c r="I633" s="105">
        <v>0</v>
      </c>
      <c r="J633" s="105">
        <v>454.5</v>
      </c>
      <c r="K633" s="97">
        <f>SUM(L633:O633)</f>
        <v>3259690</v>
      </c>
      <c r="L633" s="82">
        <v>0</v>
      </c>
      <c r="M633" s="82">
        <v>0</v>
      </c>
      <c r="N633" s="82">
        <v>0</v>
      </c>
      <c r="O633" s="95">
        <v>3259690</v>
      </c>
      <c r="P633" s="105">
        <f>K633/H633</f>
        <v>7172.0352035203523</v>
      </c>
      <c r="Q633" s="97">
        <v>9673</v>
      </c>
      <c r="R633" s="27" t="s">
        <v>73</v>
      </c>
    </row>
    <row r="634" spans="1:18" s="32" customFormat="1" ht="23.1" customHeight="1">
      <c r="A634" s="104" t="s">
        <v>1343</v>
      </c>
      <c r="B634" s="93" t="s">
        <v>517</v>
      </c>
      <c r="C634" s="87">
        <v>1959</v>
      </c>
      <c r="D634" s="94" t="s">
        <v>27</v>
      </c>
      <c r="E634" s="94" t="s">
        <v>917</v>
      </c>
      <c r="F634" s="87">
        <v>2</v>
      </c>
      <c r="G634" s="87">
        <v>2</v>
      </c>
      <c r="H634" s="105">
        <v>467.4</v>
      </c>
      <c r="I634" s="105">
        <v>0</v>
      </c>
      <c r="J634" s="105">
        <v>467.4</v>
      </c>
      <c r="K634" s="97">
        <f>SUM(L634:O634)</f>
        <v>3259690</v>
      </c>
      <c r="L634" s="82">
        <v>0</v>
      </c>
      <c r="M634" s="82">
        <v>0</v>
      </c>
      <c r="N634" s="82">
        <v>0</v>
      </c>
      <c r="O634" s="82">
        <v>3259690</v>
      </c>
      <c r="P634" s="105">
        <f>K634/H634</f>
        <v>6974.090714591357</v>
      </c>
      <c r="Q634" s="97">
        <v>9673</v>
      </c>
      <c r="R634" s="91" t="s">
        <v>73</v>
      </c>
    </row>
    <row r="635" spans="1:18" s="32" customFormat="1" ht="23.1" customHeight="1">
      <c r="A635" s="104" t="s">
        <v>1335</v>
      </c>
      <c r="B635" s="93" t="s">
        <v>509</v>
      </c>
      <c r="C635" s="94">
        <v>1958</v>
      </c>
      <c r="D635" s="94" t="s">
        <v>27</v>
      </c>
      <c r="E635" s="94" t="s">
        <v>917</v>
      </c>
      <c r="F635" s="85">
        <v>2</v>
      </c>
      <c r="G635" s="85">
        <v>2</v>
      </c>
      <c r="H635" s="105">
        <v>456</v>
      </c>
      <c r="I635" s="105">
        <v>0</v>
      </c>
      <c r="J635" s="105">
        <v>456</v>
      </c>
      <c r="K635" s="97">
        <f t="shared" si="88"/>
        <v>2844700</v>
      </c>
      <c r="L635" s="82">
        <v>0</v>
      </c>
      <c r="M635" s="82">
        <v>0</v>
      </c>
      <c r="N635" s="82">
        <v>0</v>
      </c>
      <c r="O635" s="95">
        <v>2844700</v>
      </c>
      <c r="P635" s="105">
        <f t="shared" si="87"/>
        <v>6238.3771929824561</v>
      </c>
      <c r="Q635" s="97">
        <v>9673</v>
      </c>
      <c r="R635" s="27" t="s">
        <v>73</v>
      </c>
    </row>
    <row r="636" spans="1:18" s="32" customFormat="1" ht="23.1" customHeight="1">
      <c r="A636" s="104" t="s">
        <v>1336</v>
      </c>
      <c r="B636" s="93" t="s">
        <v>510</v>
      </c>
      <c r="C636" s="94">
        <v>1958</v>
      </c>
      <c r="D636" s="94" t="s">
        <v>27</v>
      </c>
      <c r="E636" s="94" t="s">
        <v>917</v>
      </c>
      <c r="F636" s="85">
        <v>2</v>
      </c>
      <c r="G636" s="85">
        <v>2</v>
      </c>
      <c r="H636" s="105">
        <v>455.6</v>
      </c>
      <c r="I636" s="105">
        <v>0</v>
      </c>
      <c r="J636" s="105">
        <v>455.6</v>
      </c>
      <c r="K636" s="97">
        <f t="shared" si="88"/>
        <v>2702660</v>
      </c>
      <c r="L636" s="82">
        <v>0</v>
      </c>
      <c r="M636" s="82">
        <v>0</v>
      </c>
      <c r="N636" s="82">
        <v>0</v>
      </c>
      <c r="O636" s="95">
        <v>2702660</v>
      </c>
      <c r="P636" s="105">
        <f t="shared" si="87"/>
        <v>5932.0895522388055</v>
      </c>
      <c r="Q636" s="97">
        <v>9673</v>
      </c>
      <c r="R636" s="27" t="s">
        <v>73</v>
      </c>
    </row>
    <row r="637" spans="1:18" s="32" customFormat="1" ht="23.1" customHeight="1">
      <c r="A637" s="176" t="s">
        <v>1337</v>
      </c>
      <c r="B637" s="146" t="s">
        <v>511</v>
      </c>
      <c r="C637" s="127">
        <v>1956</v>
      </c>
      <c r="D637" s="127" t="s">
        <v>27</v>
      </c>
      <c r="E637" s="127" t="s">
        <v>917</v>
      </c>
      <c r="F637" s="136">
        <v>2</v>
      </c>
      <c r="G637" s="136">
        <v>2</v>
      </c>
      <c r="H637" s="177">
        <v>455.2</v>
      </c>
      <c r="I637" s="177">
        <v>0</v>
      </c>
      <c r="J637" s="177">
        <v>455.2</v>
      </c>
      <c r="K637" s="97">
        <f t="shared" si="88"/>
        <v>300000</v>
      </c>
      <c r="L637" s="82">
        <v>0</v>
      </c>
      <c r="M637" s="82">
        <v>0</v>
      </c>
      <c r="N637" s="82">
        <v>0</v>
      </c>
      <c r="O637" s="95">
        <v>300000</v>
      </c>
      <c r="P637" s="105">
        <f t="shared" si="87"/>
        <v>659.05096660808442</v>
      </c>
      <c r="Q637" s="97">
        <v>9673</v>
      </c>
      <c r="R637" s="91" t="s">
        <v>72</v>
      </c>
    </row>
    <row r="638" spans="1:18" s="32" customFormat="1" ht="23.1" customHeight="1">
      <c r="A638" s="176"/>
      <c r="B638" s="146"/>
      <c r="C638" s="127"/>
      <c r="D638" s="127"/>
      <c r="E638" s="127"/>
      <c r="F638" s="136"/>
      <c r="G638" s="136"/>
      <c r="H638" s="177"/>
      <c r="I638" s="177"/>
      <c r="J638" s="177"/>
      <c r="K638" s="97">
        <f>SUM(L638:O638)</f>
        <v>2602660</v>
      </c>
      <c r="L638" s="82">
        <v>0</v>
      </c>
      <c r="M638" s="82">
        <v>0</v>
      </c>
      <c r="N638" s="82">
        <v>0</v>
      </c>
      <c r="O638" s="95">
        <v>2602660</v>
      </c>
      <c r="P638" s="105">
        <f>K638/H637</f>
        <v>5717.6186291739896</v>
      </c>
      <c r="Q638" s="97">
        <v>9673</v>
      </c>
      <c r="R638" s="91" t="s">
        <v>73</v>
      </c>
    </row>
    <row r="639" spans="1:18" s="32" customFormat="1" ht="23.1" customHeight="1">
      <c r="A639" s="176" t="s">
        <v>1338</v>
      </c>
      <c r="B639" s="146" t="s">
        <v>512</v>
      </c>
      <c r="C639" s="127">
        <v>1956</v>
      </c>
      <c r="D639" s="127" t="s">
        <v>27</v>
      </c>
      <c r="E639" s="127" t="s">
        <v>917</v>
      </c>
      <c r="F639" s="136">
        <v>2</v>
      </c>
      <c r="G639" s="136">
        <v>2</v>
      </c>
      <c r="H639" s="177">
        <v>463</v>
      </c>
      <c r="I639" s="177">
        <v>0</v>
      </c>
      <c r="J639" s="177">
        <v>463</v>
      </c>
      <c r="K639" s="97">
        <f t="shared" si="88"/>
        <v>300000</v>
      </c>
      <c r="L639" s="82">
        <v>0</v>
      </c>
      <c r="M639" s="82">
        <v>0</v>
      </c>
      <c r="N639" s="82">
        <v>0</v>
      </c>
      <c r="O639" s="95">
        <v>300000</v>
      </c>
      <c r="P639" s="105">
        <f t="shared" si="87"/>
        <v>647.94816414686829</v>
      </c>
      <c r="Q639" s="97">
        <v>9673</v>
      </c>
      <c r="R639" s="91" t="s">
        <v>72</v>
      </c>
    </row>
    <row r="640" spans="1:18" s="32" customFormat="1" ht="23.1" customHeight="1">
      <c r="A640" s="176"/>
      <c r="B640" s="146"/>
      <c r="C640" s="127"/>
      <c r="D640" s="127"/>
      <c r="E640" s="127"/>
      <c r="F640" s="136"/>
      <c r="G640" s="136"/>
      <c r="H640" s="177"/>
      <c r="I640" s="177"/>
      <c r="J640" s="177"/>
      <c r="K640" s="97">
        <f>SUM(L640:O640)</f>
        <v>2602660</v>
      </c>
      <c r="L640" s="82">
        <v>0</v>
      </c>
      <c r="M640" s="82">
        <v>0</v>
      </c>
      <c r="N640" s="82">
        <v>0</v>
      </c>
      <c r="O640" s="95">
        <v>2602660</v>
      </c>
      <c r="P640" s="105">
        <f>K640/H639</f>
        <v>5621.2958963282936</v>
      </c>
      <c r="Q640" s="97">
        <v>9673</v>
      </c>
      <c r="R640" s="91" t="s">
        <v>73</v>
      </c>
    </row>
    <row r="641" spans="1:23" s="32" customFormat="1" ht="23.1" customHeight="1">
      <c r="A641" s="104" t="s">
        <v>1339</v>
      </c>
      <c r="B641" s="93" t="s">
        <v>513</v>
      </c>
      <c r="C641" s="94">
        <v>1960</v>
      </c>
      <c r="D641" s="94" t="s">
        <v>27</v>
      </c>
      <c r="E641" s="94" t="s">
        <v>917</v>
      </c>
      <c r="F641" s="85">
        <v>2</v>
      </c>
      <c r="G641" s="85">
        <v>1</v>
      </c>
      <c r="H641" s="105">
        <v>281.7</v>
      </c>
      <c r="I641" s="105">
        <v>0</v>
      </c>
      <c r="J641" s="105">
        <v>281.7</v>
      </c>
      <c r="K641" s="97">
        <f t="shared" si="88"/>
        <v>1566870</v>
      </c>
      <c r="L641" s="82">
        <v>0</v>
      </c>
      <c r="M641" s="82">
        <v>0</v>
      </c>
      <c r="N641" s="82">
        <v>0</v>
      </c>
      <c r="O641" s="95">
        <v>1566870</v>
      </c>
      <c r="P641" s="105">
        <f t="shared" si="87"/>
        <v>5562.1938232161874</v>
      </c>
      <c r="Q641" s="97">
        <v>9673</v>
      </c>
      <c r="R641" s="30" t="s">
        <v>74</v>
      </c>
    </row>
    <row r="642" spans="1:23" s="32" customFormat="1" ht="23.1" customHeight="1">
      <c r="A642" s="104" t="s">
        <v>1340</v>
      </c>
      <c r="B642" s="93" t="s">
        <v>514</v>
      </c>
      <c r="C642" s="94">
        <v>1960</v>
      </c>
      <c r="D642" s="94" t="s">
        <v>27</v>
      </c>
      <c r="E642" s="94" t="s">
        <v>917</v>
      </c>
      <c r="F642" s="85">
        <v>2</v>
      </c>
      <c r="G642" s="85">
        <v>1</v>
      </c>
      <c r="H642" s="105">
        <v>279.39999999999998</v>
      </c>
      <c r="I642" s="105">
        <v>0</v>
      </c>
      <c r="J642" s="105">
        <v>279.39999999999998</v>
      </c>
      <c r="K642" s="97">
        <f t="shared" si="88"/>
        <v>1556800</v>
      </c>
      <c r="L642" s="82">
        <v>0</v>
      </c>
      <c r="M642" s="82">
        <v>0</v>
      </c>
      <c r="N642" s="82">
        <v>0</v>
      </c>
      <c r="O642" s="95">
        <v>1556800</v>
      </c>
      <c r="P642" s="105">
        <f t="shared" si="87"/>
        <v>5571.93987115247</v>
      </c>
      <c r="Q642" s="97">
        <v>9673</v>
      </c>
      <c r="R642" s="30" t="s">
        <v>74</v>
      </c>
    </row>
    <row r="643" spans="1:23" s="67" customFormat="1" ht="23.1" customHeight="1">
      <c r="A643" s="104" t="s">
        <v>1344</v>
      </c>
      <c r="B643" s="59" t="s">
        <v>519</v>
      </c>
      <c r="C643" s="87">
        <v>1954</v>
      </c>
      <c r="D643" s="87" t="s">
        <v>27</v>
      </c>
      <c r="E643" s="87" t="s">
        <v>26</v>
      </c>
      <c r="F643" s="85">
        <v>2</v>
      </c>
      <c r="G643" s="85">
        <v>2</v>
      </c>
      <c r="H643" s="110">
        <v>1256.9000000000001</v>
      </c>
      <c r="I643" s="110">
        <v>646</v>
      </c>
      <c r="J643" s="110">
        <v>321.05</v>
      </c>
      <c r="K643" s="105">
        <f>SUM(L643:O643)</f>
        <v>4650356.4000000004</v>
      </c>
      <c r="L643" s="105">
        <v>0</v>
      </c>
      <c r="M643" s="105">
        <v>0</v>
      </c>
      <c r="N643" s="105">
        <v>0</v>
      </c>
      <c r="O643" s="95">
        <v>4650356.4000000004</v>
      </c>
      <c r="P643" s="105">
        <f t="shared" si="87"/>
        <v>3699.8618824091018</v>
      </c>
      <c r="Q643" s="105">
        <v>9673</v>
      </c>
      <c r="R643" s="27" t="s">
        <v>72</v>
      </c>
    </row>
    <row r="644" spans="1:23" s="67" customFormat="1" ht="23.1" customHeight="1">
      <c r="A644" s="176" t="s">
        <v>1345</v>
      </c>
      <c r="B644" s="146" t="s">
        <v>520</v>
      </c>
      <c r="C644" s="145">
        <v>1950</v>
      </c>
      <c r="D644" s="127" t="s">
        <v>27</v>
      </c>
      <c r="E644" s="127" t="s">
        <v>126</v>
      </c>
      <c r="F644" s="136">
        <v>2</v>
      </c>
      <c r="G644" s="136">
        <v>2</v>
      </c>
      <c r="H644" s="177">
        <v>378.1</v>
      </c>
      <c r="I644" s="177">
        <v>0</v>
      </c>
      <c r="J644" s="177">
        <v>378.1</v>
      </c>
      <c r="K644" s="105">
        <f>SUM(L644:O644)</f>
        <v>300000</v>
      </c>
      <c r="L644" s="105">
        <v>0</v>
      </c>
      <c r="M644" s="105">
        <v>0</v>
      </c>
      <c r="N644" s="105">
        <v>0</v>
      </c>
      <c r="O644" s="95">
        <v>300000</v>
      </c>
      <c r="P644" s="105">
        <f t="shared" si="87"/>
        <v>793.44088865379524</v>
      </c>
      <c r="Q644" s="105">
        <v>9673</v>
      </c>
      <c r="R644" s="27" t="s">
        <v>72</v>
      </c>
    </row>
    <row r="645" spans="1:23" s="32" customFormat="1" ht="23.1" customHeight="1">
      <c r="A645" s="176"/>
      <c r="B645" s="146"/>
      <c r="C645" s="145"/>
      <c r="D645" s="127"/>
      <c r="E645" s="127"/>
      <c r="F645" s="136"/>
      <c r="G645" s="136"/>
      <c r="H645" s="177"/>
      <c r="I645" s="177"/>
      <c r="J645" s="177"/>
      <c r="K645" s="97">
        <f t="shared" si="88"/>
        <v>1849000</v>
      </c>
      <c r="L645" s="82">
        <v>0</v>
      </c>
      <c r="M645" s="82">
        <v>0</v>
      </c>
      <c r="N645" s="82">
        <v>0</v>
      </c>
      <c r="O645" s="82">
        <v>1849000</v>
      </c>
      <c r="P645" s="105">
        <f>K645/H644</f>
        <v>4890.2406770695579</v>
      </c>
      <c r="Q645" s="97">
        <v>9673</v>
      </c>
      <c r="R645" s="91" t="s">
        <v>73</v>
      </c>
    </row>
    <row r="646" spans="1:23" s="32" customFormat="1" ht="23.1" customHeight="1">
      <c r="A646" s="104" t="s">
        <v>1346</v>
      </c>
      <c r="B646" s="89" t="s">
        <v>518</v>
      </c>
      <c r="C646" s="87">
        <v>1961</v>
      </c>
      <c r="D646" s="94" t="s">
        <v>27</v>
      </c>
      <c r="E646" s="94" t="s">
        <v>26</v>
      </c>
      <c r="F646" s="85">
        <v>4</v>
      </c>
      <c r="G646" s="85">
        <v>2</v>
      </c>
      <c r="H646" s="105">
        <v>1292.53</v>
      </c>
      <c r="I646" s="105">
        <v>0</v>
      </c>
      <c r="J646" s="105">
        <v>1292.53</v>
      </c>
      <c r="K646" s="97">
        <f>SUM(L646:O646)</f>
        <v>2797000</v>
      </c>
      <c r="L646" s="82">
        <v>0</v>
      </c>
      <c r="M646" s="82">
        <v>0</v>
      </c>
      <c r="N646" s="82">
        <v>0</v>
      </c>
      <c r="O646" s="105">
        <v>2797000</v>
      </c>
      <c r="P646" s="105">
        <f>K646/H646</f>
        <v>2163.9729832189582</v>
      </c>
      <c r="Q646" s="97">
        <v>9673</v>
      </c>
      <c r="R646" s="27" t="s">
        <v>74</v>
      </c>
    </row>
    <row r="647" spans="1:23" s="32" customFormat="1" ht="23.1" customHeight="1">
      <c r="A647" s="104" t="s">
        <v>1347</v>
      </c>
      <c r="B647" s="93" t="s">
        <v>521</v>
      </c>
      <c r="C647" s="87">
        <v>1960</v>
      </c>
      <c r="D647" s="94" t="s">
        <v>27</v>
      </c>
      <c r="E647" s="94" t="s">
        <v>26</v>
      </c>
      <c r="F647" s="87">
        <v>5</v>
      </c>
      <c r="G647" s="87">
        <v>2</v>
      </c>
      <c r="H647" s="105">
        <v>1444.6</v>
      </c>
      <c r="I647" s="105">
        <v>169.9</v>
      </c>
      <c r="J647" s="105">
        <v>1274.7</v>
      </c>
      <c r="K647" s="97">
        <f t="shared" si="88"/>
        <v>2976670</v>
      </c>
      <c r="L647" s="82">
        <v>0</v>
      </c>
      <c r="M647" s="82">
        <v>0</v>
      </c>
      <c r="N647" s="82">
        <v>0</v>
      </c>
      <c r="O647" s="82">
        <v>2976670</v>
      </c>
      <c r="P647" s="105">
        <f t="shared" si="87"/>
        <v>2060.5496331164336</v>
      </c>
      <c r="Q647" s="97">
        <v>9673</v>
      </c>
      <c r="R647" s="30" t="s">
        <v>74</v>
      </c>
    </row>
    <row r="648" spans="1:23" s="32" customFormat="1" ht="23.1" customHeight="1">
      <c r="A648" s="104" t="s">
        <v>1348</v>
      </c>
      <c r="B648" s="93" t="s">
        <v>522</v>
      </c>
      <c r="C648" s="87">
        <v>1961</v>
      </c>
      <c r="D648" s="94" t="s">
        <v>27</v>
      </c>
      <c r="E648" s="94" t="s">
        <v>26</v>
      </c>
      <c r="F648" s="85">
        <v>4</v>
      </c>
      <c r="G648" s="85">
        <v>2</v>
      </c>
      <c r="H648" s="105">
        <v>1292</v>
      </c>
      <c r="I648" s="105">
        <v>0</v>
      </c>
      <c r="J648" s="105">
        <v>1292</v>
      </c>
      <c r="K648" s="97">
        <f t="shared" si="88"/>
        <v>3226300</v>
      </c>
      <c r="L648" s="82">
        <v>0</v>
      </c>
      <c r="M648" s="82">
        <v>0</v>
      </c>
      <c r="N648" s="82">
        <v>0</v>
      </c>
      <c r="O648" s="105">
        <v>3226300</v>
      </c>
      <c r="P648" s="105">
        <f t="shared" ref="P648:P721" si="89">K648/H648</f>
        <v>2497.1362229102169</v>
      </c>
      <c r="Q648" s="97">
        <v>9673</v>
      </c>
      <c r="R648" s="27" t="s">
        <v>74</v>
      </c>
    </row>
    <row r="649" spans="1:23" s="44" customFormat="1" ht="23.1" customHeight="1">
      <c r="A649" s="104" t="s">
        <v>1349</v>
      </c>
      <c r="B649" s="93" t="s">
        <v>523</v>
      </c>
      <c r="C649" s="87">
        <v>1960</v>
      </c>
      <c r="D649" s="94" t="s">
        <v>27</v>
      </c>
      <c r="E649" s="94" t="s">
        <v>26</v>
      </c>
      <c r="F649" s="85">
        <v>2</v>
      </c>
      <c r="G649" s="85">
        <v>2</v>
      </c>
      <c r="H649" s="105">
        <v>565.1</v>
      </c>
      <c r="I649" s="105">
        <v>0</v>
      </c>
      <c r="J649" s="105">
        <v>565.1</v>
      </c>
      <c r="K649" s="97">
        <f t="shared" ref="K649:K723" si="90">SUM(L649:O649)</f>
        <v>2844170</v>
      </c>
      <c r="L649" s="82">
        <v>0</v>
      </c>
      <c r="M649" s="82">
        <v>0</v>
      </c>
      <c r="N649" s="82">
        <v>0</v>
      </c>
      <c r="O649" s="105">
        <v>2844170</v>
      </c>
      <c r="P649" s="105">
        <f t="shared" si="89"/>
        <v>5033.0384002831352</v>
      </c>
      <c r="Q649" s="97">
        <v>9673</v>
      </c>
      <c r="R649" s="30" t="s">
        <v>74</v>
      </c>
      <c r="S649" s="55"/>
      <c r="T649" s="55"/>
      <c r="U649" s="52"/>
      <c r="W649" s="70"/>
    </row>
    <row r="650" spans="1:23" s="32" customFormat="1" ht="23.1" customHeight="1">
      <c r="A650" s="104" t="s">
        <v>1350</v>
      </c>
      <c r="B650" s="93" t="s">
        <v>524</v>
      </c>
      <c r="C650" s="87">
        <v>1960</v>
      </c>
      <c r="D650" s="94" t="s">
        <v>27</v>
      </c>
      <c r="E650" s="94" t="s">
        <v>26</v>
      </c>
      <c r="F650" s="85">
        <v>2</v>
      </c>
      <c r="G650" s="85">
        <v>2</v>
      </c>
      <c r="H650" s="105">
        <v>556.9</v>
      </c>
      <c r="I650" s="105">
        <v>0</v>
      </c>
      <c r="J650" s="105">
        <v>556.9</v>
      </c>
      <c r="K650" s="97">
        <f t="shared" si="90"/>
        <v>2844170</v>
      </c>
      <c r="L650" s="82">
        <v>0</v>
      </c>
      <c r="M650" s="82">
        <v>0</v>
      </c>
      <c r="N650" s="82">
        <v>0</v>
      </c>
      <c r="O650" s="95">
        <v>2844170</v>
      </c>
      <c r="P650" s="105">
        <f t="shared" si="89"/>
        <v>5107.1467049739631</v>
      </c>
      <c r="Q650" s="97">
        <v>9673</v>
      </c>
      <c r="R650" s="30" t="s">
        <v>74</v>
      </c>
      <c r="U650" s="72"/>
    </row>
    <row r="651" spans="1:23" s="32" customFormat="1" ht="23.1" customHeight="1">
      <c r="A651" s="104" t="s">
        <v>1351</v>
      </c>
      <c r="B651" s="93" t="s">
        <v>525</v>
      </c>
      <c r="C651" s="87">
        <v>1958</v>
      </c>
      <c r="D651" s="94" t="s">
        <v>27</v>
      </c>
      <c r="E651" s="94" t="s">
        <v>26</v>
      </c>
      <c r="F651" s="85">
        <v>2</v>
      </c>
      <c r="G651" s="85">
        <v>2</v>
      </c>
      <c r="H651" s="105">
        <v>560.79999999999995</v>
      </c>
      <c r="I651" s="105">
        <v>0</v>
      </c>
      <c r="J651" s="105">
        <v>560.79999999999995</v>
      </c>
      <c r="K651" s="97">
        <f t="shared" si="90"/>
        <v>2844170</v>
      </c>
      <c r="L651" s="82">
        <v>0</v>
      </c>
      <c r="M651" s="82">
        <v>0</v>
      </c>
      <c r="N651" s="82">
        <v>0</v>
      </c>
      <c r="O651" s="95">
        <v>2844170</v>
      </c>
      <c r="P651" s="105">
        <f t="shared" si="89"/>
        <v>5071.6298145506425</v>
      </c>
      <c r="Q651" s="97">
        <v>9673</v>
      </c>
      <c r="R651" s="27" t="s">
        <v>73</v>
      </c>
    </row>
    <row r="652" spans="1:23" s="32" customFormat="1" ht="23.1" customHeight="1">
      <c r="A652" s="104" t="s">
        <v>1352</v>
      </c>
      <c r="B652" s="93" t="s">
        <v>529</v>
      </c>
      <c r="C652" s="87">
        <v>1961</v>
      </c>
      <c r="D652" s="94" t="s">
        <v>27</v>
      </c>
      <c r="E652" s="94" t="s">
        <v>26</v>
      </c>
      <c r="F652" s="85">
        <v>5</v>
      </c>
      <c r="G652" s="85">
        <v>2</v>
      </c>
      <c r="H652" s="105">
        <v>1532.88</v>
      </c>
      <c r="I652" s="105">
        <v>158.69999999999999</v>
      </c>
      <c r="J652" s="105">
        <v>1374.18</v>
      </c>
      <c r="K652" s="97">
        <f>SUM(L652:O652)</f>
        <v>5712000</v>
      </c>
      <c r="L652" s="82">
        <v>0</v>
      </c>
      <c r="M652" s="82">
        <v>0</v>
      </c>
      <c r="N652" s="82">
        <v>0</v>
      </c>
      <c r="O652" s="95">
        <v>5712000</v>
      </c>
      <c r="P652" s="105">
        <f>K652/H652</f>
        <v>3726.3190856427113</v>
      </c>
      <c r="Q652" s="97">
        <v>9673</v>
      </c>
      <c r="R652" s="27" t="s">
        <v>74</v>
      </c>
    </row>
    <row r="653" spans="1:23" s="32" customFormat="1" ht="23.1" customHeight="1">
      <c r="A653" s="104" t="s">
        <v>1353</v>
      </c>
      <c r="B653" s="93" t="s">
        <v>526</v>
      </c>
      <c r="C653" s="87">
        <v>1957</v>
      </c>
      <c r="D653" s="94" t="s">
        <v>27</v>
      </c>
      <c r="E653" s="94" t="s">
        <v>26</v>
      </c>
      <c r="F653" s="85">
        <v>3</v>
      </c>
      <c r="G653" s="85">
        <v>3</v>
      </c>
      <c r="H653" s="105">
        <v>2507.6999999999998</v>
      </c>
      <c r="I653" s="105">
        <v>970.9</v>
      </c>
      <c r="J653" s="105">
        <v>636.70000000000005</v>
      </c>
      <c r="K653" s="97">
        <f t="shared" si="90"/>
        <v>6093095</v>
      </c>
      <c r="L653" s="82">
        <v>0</v>
      </c>
      <c r="M653" s="82">
        <v>0</v>
      </c>
      <c r="N653" s="82">
        <v>0</v>
      </c>
      <c r="O653" s="95">
        <v>6093095</v>
      </c>
      <c r="P653" s="105">
        <f t="shared" si="89"/>
        <v>2429.7543565817286</v>
      </c>
      <c r="Q653" s="97">
        <v>9673</v>
      </c>
      <c r="R653" s="91" t="s">
        <v>72</v>
      </c>
    </row>
    <row r="654" spans="1:23" s="32" customFormat="1" ht="23.1" customHeight="1">
      <c r="A654" s="104" t="s">
        <v>1354</v>
      </c>
      <c r="B654" s="93" t="s">
        <v>527</v>
      </c>
      <c r="C654" s="87">
        <v>1959</v>
      </c>
      <c r="D654" s="94" t="s">
        <v>27</v>
      </c>
      <c r="E654" s="94" t="s">
        <v>26</v>
      </c>
      <c r="F654" s="85">
        <v>4</v>
      </c>
      <c r="G654" s="85">
        <v>2</v>
      </c>
      <c r="H654" s="105">
        <v>1032.5</v>
      </c>
      <c r="I654" s="105">
        <v>36.6</v>
      </c>
      <c r="J654" s="105">
        <v>995.9</v>
      </c>
      <c r="K654" s="97">
        <f t="shared" si="90"/>
        <v>2626375</v>
      </c>
      <c r="L654" s="82">
        <v>0</v>
      </c>
      <c r="M654" s="82">
        <v>0</v>
      </c>
      <c r="N654" s="82">
        <v>0</v>
      </c>
      <c r="O654" s="95">
        <v>2626375</v>
      </c>
      <c r="P654" s="105">
        <f t="shared" si="89"/>
        <v>2543.7046004842614</v>
      </c>
      <c r="Q654" s="97">
        <v>9673</v>
      </c>
      <c r="R654" s="91" t="s">
        <v>73</v>
      </c>
    </row>
    <row r="655" spans="1:23" s="32" customFormat="1" ht="23.1" customHeight="1">
      <c r="A655" s="104" t="s">
        <v>1355</v>
      </c>
      <c r="B655" s="93" t="s">
        <v>528</v>
      </c>
      <c r="C655" s="87">
        <v>1958</v>
      </c>
      <c r="D655" s="94" t="s">
        <v>27</v>
      </c>
      <c r="E655" s="94" t="s">
        <v>26</v>
      </c>
      <c r="F655" s="85">
        <v>2</v>
      </c>
      <c r="G655" s="85">
        <v>3</v>
      </c>
      <c r="H655" s="105">
        <v>978.99</v>
      </c>
      <c r="I655" s="105">
        <v>0</v>
      </c>
      <c r="J655" s="105">
        <v>978.99</v>
      </c>
      <c r="K655" s="97">
        <f t="shared" si="90"/>
        <v>4588400</v>
      </c>
      <c r="L655" s="82">
        <v>0</v>
      </c>
      <c r="M655" s="82">
        <v>0</v>
      </c>
      <c r="N655" s="82">
        <v>0</v>
      </c>
      <c r="O655" s="95">
        <v>4588400</v>
      </c>
      <c r="P655" s="105">
        <f t="shared" si="89"/>
        <v>4686.871163137519</v>
      </c>
      <c r="Q655" s="97">
        <v>9673</v>
      </c>
      <c r="R655" s="27" t="s">
        <v>73</v>
      </c>
    </row>
    <row r="656" spans="1:23" s="32" customFormat="1" ht="23.1" customHeight="1">
      <c r="A656" s="104" t="s">
        <v>1356</v>
      </c>
      <c r="B656" s="93" t="s">
        <v>532</v>
      </c>
      <c r="C656" s="87">
        <v>1954</v>
      </c>
      <c r="D656" s="87">
        <v>2017</v>
      </c>
      <c r="E656" s="94" t="s">
        <v>26</v>
      </c>
      <c r="F656" s="85">
        <v>3</v>
      </c>
      <c r="G656" s="85">
        <v>3</v>
      </c>
      <c r="H656" s="105">
        <v>2660.3</v>
      </c>
      <c r="I656" s="105">
        <v>2396.3000000000002</v>
      </c>
      <c r="J656" s="105">
        <v>1408.73</v>
      </c>
      <c r="K656" s="97">
        <f t="shared" si="90"/>
        <v>6570505</v>
      </c>
      <c r="L656" s="82">
        <v>0</v>
      </c>
      <c r="M656" s="82">
        <v>0</v>
      </c>
      <c r="N656" s="82">
        <v>0</v>
      </c>
      <c r="O656" s="95">
        <v>6570505</v>
      </c>
      <c r="P656" s="105">
        <f t="shared" si="89"/>
        <v>2469.8361087095441</v>
      </c>
      <c r="Q656" s="97">
        <v>9673</v>
      </c>
      <c r="R656" s="91" t="s">
        <v>72</v>
      </c>
    </row>
    <row r="657" spans="1:20" s="32" customFormat="1" ht="23.1" customHeight="1">
      <c r="A657" s="104" t="s">
        <v>1357</v>
      </c>
      <c r="B657" s="89" t="s">
        <v>533</v>
      </c>
      <c r="C657" s="87">
        <v>1961</v>
      </c>
      <c r="D657" s="94" t="s">
        <v>27</v>
      </c>
      <c r="E657" s="94" t="s">
        <v>26</v>
      </c>
      <c r="F657" s="85">
        <v>4</v>
      </c>
      <c r="G657" s="85">
        <v>2</v>
      </c>
      <c r="H657" s="105">
        <v>1358.12</v>
      </c>
      <c r="I657" s="105">
        <v>284.2</v>
      </c>
      <c r="J657" s="105">
        <v>1073.92</v>
      </c>
      <c r="K657" s="97">
        <f t="shared" si="90"/>
        <v>3448900</v>
      </c>
      <c r="L657" s="82">
        <v>0</v>
      </c>
      <c r="M657" s="82">
        <v>0</v>
      </c>
      <c r="N657" s="82">
        <v>0</v>
      </c>
      <c r="O657" s="95">
        <v>3448900</v>
      </c>
      <c r="P657" s="105">
        <f t="shared" si="89"/>
        <v>2539.4663210909198</v>
      </c>
      <c r="Q657" s="97">
        <v>9673</v>
      </c>
      <c r="R657" s="27" t="s">
        <v>74</v>
      </c>
    </row>
    <row r="658" spans="1:20" s="32" customFormat="1" ht="23.1" customHeight="1">
      <c r="A658" s="104" t="s">
        <v>1358</v>
      </c>
      <c r="B658" s="89" t="s">
        <v>534</v>
      </c>
      <c r="C658" s="87">
        <v>1957</v>
      </c>
      <c r="D658" s="94" t="s">
        <v>27</v>
      </c>
      <c r="E658" s="94" t="s">
        <v>26</v>
      </c>
      <c r="F658" s="85">
        <v>4</v>
      </c>
      <c r="G658" s="85">
        <v>3</v>
      </c>
      <c r="H658" s="105">
        <v>2144.6999999999998</v>
      </c>
      <c r="I658" s="105">
        <v>224.8</v>
      </c>
      <c r="J658" s="105">
        <v>1919.9</v>
      </c>
      <c r="K658" s="97">
        <f t="shared" si="90"/>
        <v>6597100</v>
      </c>
      <c r="L658" s="82">
        <v>0</v>
      </c>
      <c r="M658" s="82">
        <v>0</v>
      </c>
      <c r="N658" s="82">
        <v>0</v>
      </c>
      <c r="O658" s="95">
        <v>6597100</v>
      </c>
      <c r="P658" s="105">
        <f t="shared" si="89"/>
        <v>3076.001305543899</v>
      </c>
      <c r="Q658" s="97">
        <v>9673</v>
      </c>
      <c r="R658" s="91" t="s">
        <v>72</v>
      </c>
    </row>
    <row r="659" spans="1:20" s="32" customFormat="1" ht="23.1" customHeight="1">
      <c r="A659" s="104" t="s">
        <v>1359</v>
      </c>
      <c r="B659" s="89" t="s">
        <v>530</v>
      </c>
      <c r="C659" s="87">
        <v>1958</v>
      </c>
      <c r="D659" s="94" t="s">
        <v>27</v>
      </c>
      <c r="E659" s="94" t="s">
        <v>26</v>
      </c>
      <c r="F659" s="85">
        <v>2</v>
      </c>
      <c r="G659" s="85">
        <v>1</v>
      </c>
      <c r="H659" s="105">
        <v>276.47000000000003</v>
      </c>
      <c r="I659" s="105">
        <v>0</v>
      </c>
      <c r="J659" s="105">
        <v>276.47000000000003</v>
      </c>
      <c r="K659" s="97">
        <f t="shared" ref="K659:K664" si="91">SUM(L659:O659)</f>
        <v>1641600</v>
      </c>
      <c r="L659" s="82">
        <v>0</v>
      </c>
      <c r="M659" s="82">
        <v>0</v>
      </c>
      <c r="N659" s="82">
        <v>0</v>
      </c>
      <c r="O659" s="95">
        <v>1641600</v>
      </c>
      <c r="P659" s="105">
        <f>K659/H659</f>
        <v>5937.7147610952361</v>
      </c>
      <c r="Q659" s="97">
        <v>9673</v>
      </c>
      <c r="R659" s="27" t="s">
        <v>73</v>
      </c>
    </row>
    <row r="660" spans="1:20" s="32" customFormat="1" ht="23.1" customHeight="1">
      <c r="A660" s="104" t="s">
        <v>1360</v>
      </c>
      <c r="B660" s="89" t="s">
        <v>531</v>
      </c>
      <c r="C660" s="87">
        <v>1961</v>
      </c>
      <c r="D660" s="94" t="s">
        <v>27</v>
      </c>
      <c r="E660" s="94" t="s">
        <v>26</v>
      </c>
      <c r="F660" s="85">
        <v>3</v>
      </c>
      <c r="G660" s="85">
        <v>2</v>
      </c>
      <c r="H660" s="105">
        <v>1118.46</v>
      </c>
      <c r="I660" s="105">
        <v>152.78</v>
      </c>
      <c r="J660" s="105">
        <v>965.68</v>
      </c>
      <c r="K660" s="97">
        <f t="shared" si="91"/>
        <v>3671500</v>
      </c>
      <c r="L660" s="82">
        <v>0</v>
      </c>
      <c r="M660" s="82">
        <v>0</v>
      </c>
      <c r="N660" s="82">
        <v>0</v>
      </c>
      <c r="O660" s="95">
        <v>3671500</v>
      </c>
      <c r="P660" s="105">
        <f>K660/H660</f>
        <v>3282.6386281136561</v>
      </c>
      <c r="Q660" s="97">
        <v>9673</v>
      </c>
      <c r="R660" s="27" t="s">
        <v>74</v>
      </c>
    </row>
    <row r="661" spans="1:20" s="67" customFormat="1" ht="23.1" customHeight="1">
      <c r="A661" s="104" t="s">
        <v>1361</v>
      </c>
      <c r="B661" s="59" t="s">
        <v>1786</v>
      </c>
      <c r="C661" s="87">
        <v>1952</v>
      </c>
      <c r="D661" s="87" t="s">
        <v>27</v>
      </c>
      <c r="E661" s="87" t="s">
        <v>26</v>
      </c>
      <c r="F661" s="85">
        <v>3</v>
      </c>
      <c r="G661" s="85">
        <v>3</v>
      </c>
      <c r="H661" s="110">
        <v>3711</v>
      </c>
      <c r="I661" s="110">
        <v>2131.4</v>
      </c>
      <c r="J661" s="110">
        <v>1370.5</v>
      </c>
      <c r="K661" s="105">
        <f t="shared" si="91"/>
        <v>6865350</v>
      </c>
      <c r="L661" s="105">
        <v>0</v>
      </c>
      <c r="M661" s="105">
        <v>0</v>
      </c>
      <c r="N661" s="105">
        <v>0</v>
      </c>
      <c r="O661" s="95">
        <v>6865350</v>
      </c>
      <c r="P661" s="105">
        <f t="shared" si="89"/>
        <v>1850</v>
      </c>
      <c r="Q661" s="105">
        <v>9673</v>
      </c>
      <c r="R661" s="91" t="s">
        <v>72</v>
      </c>
    </row>
    <row r="662" spans="1:20" s="67" customFormat="1" ht="23.1" customHeight="1">
      <c r="A662" s="104" t="s">
        <v>1362</v>
      </c>
      <c r="B662" s="59" t="s">
        <v>1706</v>
      </c>
      <c r="C662" s="87" t="s">
        <v>1707</v>
      </c>
      <c r="D662" s="87" t="s">
        <v>27</v>
      </c>
      <c r="E662" s="87" t="s">
        <v>26</v>
      </c>
      <c r="F662" s="85">
        <v>5</v>
      </c>
      <c r="G662" s="85">
        <v>2</v>
      </c>
      <c r="H662" s="110">
        <v>4298.2</v>
      </c>
      <c r="I662" s="110">
        <v>2675.3</v>
      </c>
      <c r="J662" s="110">
        <v>2246.02</v>
      </c>
      <c r="K662" s="105">
        <f t="shared" si="91"/>
        <v>8659323.75</v>
      </c>
      <c r="L662" s="105">
        <v>0</v>
      </c>
      <c r="M662" s="105">
        <v>0</v>
      </c>
      <c r="N662" s="105">
        <v>0</v>
      </c>
      <c r="O662" s="95">
        <v>8659323.75</v>
      </c>
      <c r="P662" s="105">
        <f t="shared" si="89"/>
        <v>2014.6395584198037</v>
      </c>
      <c r="Q662" s="105">
        <v>9673</v>
      </c>
      <c r="R662" s="91" t="s">
        <v>74</v>
      </c>
    </row>
    <row r="663" spans="1:20" s="67" customFormat="1" ht="23.1" customHeight="1">
      <c r="A663" s="104" t="s">
        <v>1363</v>
      </c>
      <c r="B663" s="59" t="s">
        <v>1766</v>
      </c>
      <c r="C663" s="87">
        <v>1941</v>
      </c>
      <c r="D663" s="87" t="s">
        <v>27</v>
      </c>
      <c r="E663" s="87" t="s">
        <v>26</v>
      </c>
      <c r="F663" s="85">
        <v>4</v>
      </c>
      <c r="G663" s="85">
        <v>1</v>
      </c>
      <c r="H663" s="110">
        <v>1796.3</v>
      </c>
      <c r="I663" s="110">
        <v>1175.5</v>
      </c>
      <c r="J663" s="110">
        <v>615.1</v>
      </c>
      <c r="K663" s="105">
        <f t="shared" si="91"/>
        <v>7192881.2000000002</v>
      </c>
      <c r="L663" s="105">
        <v>0</v>
      </c>
      <c r="M663" s="105">
        <v>0</v>
      </c>
      <c r="N663" s="105">
        <v>0</v>
      </c>
      <c r="O663" s="95">
        <v>7192881.2000000002</v>
      </c>
      <c r="P663" s="105">
        <f>K663/H663</f>
        <v>4004.2761231420145</v>
      </c>
      <c r="Q663" s="105">
        <v>9673</v>
      </c>
      <c r="R663" s="91" t="s">
        <v>72</v>
      </c>
    </row>
    <row r="664" spans="1:20" s="67" customFormat="1" ht="23.1" customHeight="1">
      <c r="A664" s="176" t="s">
        <v>1364</v>
      </c>
      <c r="B664" s="141" t="s">
        <v>535</v>
      </c>
      <c r="C664" s="145">
        <v>1944</v>
      </c>
      <c r="D664" s="127" t="s">
        <v>27</v>
      </c>
      <c r="E664" s="127" t="s">
        <v>269</v>
      </c>
      <c r="F664" s="136">
        <v>3</v>
      </c>
      <c r="G664" s="136">
        <v>2</v>
      </c>
      <c r="H664" s="177">
        <v>550.5</v>
      </c>
      <c r="I664" s="177">
        <v>0</v>
      </c>
      <c r="J664" s="177">
        <v>550.5</v>
      </c>
      <c r="K664" s="105">
        <f t="shared" si="91"/>
        <v>300000</v>
      </c>
      <c r="L664" s="105">
        <v>0</v>
      </c>
      <c r="M664" s="105">
        <v>0</v>
      </c>
      <c r="N664" s="105">
        <v>0</v>
      </c>
      <c r="O664" s="95">
        <v>300000</v>
      </c>
      <c r="P664" s="105">
        <f>K664/H664</f>
        <v>544.95912806539513</v>
      </c>
      <c r="Q664" s="105">
        <v>9673</v>
      </c>
      <c r="R664" s="91" t="s">
        <v>72</v>
      </c>
    </row>
    <row r="665" spans="1:20" s="32" customFormat="1" ht="23.1" customHeight="1">
      <c r="A665" s="176"/>
      <c r="B665" s="141"/>
      <c r="C665" s="145"/>
      <c r="D665" s="127"/>
      <c r="E665" s="127"/>
      <c r="F665" s="136"/>
      <c r="G665" s="136"/>
      <c r="H665" s="177"/>
      <c r="I665" s="177"/>
      <c r="J665" s="177"/>
      <c r="K665" s="97">
        <f t="shared" si="90"/>
        <v>2577580</v>
      </c>
      <c r="L665" s="82">
        <v>0</v>
      </c>
      <c r="M665" s="82">
        <v>0</v>
      </c>
      <c r="N665" s="82">
        <v>0</v>
      </c>
      <c r="O665" s="95">
        <v>2577580</v>
      </c>
      <c r="P665" s="105">
        <f>K665/H664</f>
        <v>4682.2524977293369</v>
      </c>
      <c r="Q665" s="97">
        <v>9673</v>
      </c>
      <c r="R665" s="91" t="s">
        <v>73</v>
      </c>
    </row>
    <row r="666" spans="1:20" s="32" customFormat="1" ht="23.1" customHeight="1">
      <c r="A666" s="176" t="s">
        <v>1365</v>
      </c>
      <c r="B666" s="146" t="s">
        <v>536</v>
      </c>
      <c r="C666" s="145">
        <v>1938</v>
      </c>
      <c r="D666" s="127" t="s">
        <v>27</v>
      </c>
      <c r="E666" s="127" t="s">
        <v>269</v>
      </c>
      <c r="F666" s="136">
        <v>2</v>
      </c>
      <c r="G666" s="136">
        <v>1</v>
      </c>
      <c r="H666" s="177">
        <v>338.2</v>
      </c>
      <c r="I666" s="177">
        <v>0</v>
      </c>
      <c r="J666" s="177">
        <v>338.2</v>
      </c>
      <c r="K666" s="97">
        <f>SUM(L666:O666)</f>
        <v>300000</v>
      </c>
      <c r="L666" s="82">
        <v>0</v>
      </c>
      <c r="M666" s="82">
        <v>0</v>
      </c>
      <c r="N666" s="82">
        <v>0</v>
      </c>
      <c r="O666" s="95">
        <v>300000</v>
      </c>
      <c r="P666" s="105">
        <f>K666/H666</f>
        <v>887.04908338261384</v>
      </c>
      <c r="Q666" s="97">
        <v>9673</v>
      </c>
      <c r="R666" s="91" t="s">
        <v>72</v>
      </c>
    </row>
    <row r="667" spans="1:20" s="32" customFormat="1" ht="21.75" customHeight="1">
      <c r="A667" s="176"/>
      <c r="B667" s="146"/>
      <c r="C667" s="145"/>
      <c r="D667" s="127"/>
      <c r="E667" s="127"/>
      <c r="F667" s="136"/>
      <c r="G667" s="136"/>
      <c r="H667" s="177"/>
      <c r="I667" s="177"/>
      <c r="J667" s="177"/>
      <c r="K667" s="97">
        <f t="shared" si="90"/>
        <v>2019490</v>
      </c>
      <c r="L667" s="82">
        <v>0</v>
      </c>
      <c r="M667" s="82">
        <v>0</v>
      </c>
      <c r="N667" s="82">
        <v>0</v>
      </c>
      <c r="O667" s="95">
        <v>2019490</v>
      </c>
      <c r="P667" s="105">
        <f>K667/H666</f>
        <v>5971.2891780011832</v>
      </c>
      <c r="Q667" s="97">
        <v>9673</v>
      </c>
      <c r="R667" s="91" t="s">
        <v>73</v>
      </c>
    </row>
    <row r="668" spans="1:20" s="32" customFormat="1" ht="19.5" customHeight="1">
      <c r="A668" s="104" t="s">
        <v>1366</v>
      </c>
      <c r="B668" s="93" t="s">
        <v>537</v>
      </c>
      <c r="C668" s="87">
        <v>1958</v>
      </c>
      <c r="D668" s="94" t="s">
        <v>27</v>
      </c>
      <c r="E668" s="94" t="s">
        <v>26</v>
      </c>
      <c r="F668" s="85">
        <v>2</v>
      </c>
      <c r="G668" s="85">
        <v>1</v>
      </c>
      <c r="H668" s="105">
        <v>932.1</v>
      </c>
      <c r="I668" s="105">
        <v>0</v>
      </c>
      <c r="J668" s="105">
        <v>520.70000000000005</v>
      </c>
      <c r="K668" s="97">
        <f t="shared" si="90"/>
        <v>5108805</v>
      </c>
      <c r="L668" s="82">
        <v>0</v>
      </c>
      <c r="M668" s="82">
        <v>0</v>
      </c>
      <c r="N668" s="82">
        <v>0</v>
      </c>
      <c r="O668" s="95">
        <v>5108805</v>
      </c>
      <c r="P668" s="105">
        <f t="shared" si="89"/>
        <v>5480.9623430962338</v>
      </c>
      <c r="Q668" s="97">
        <v>9673</v>
      </c>
      <c r="R668" s="27" t="s">
        <v>73</v>
      </c>
      <c r="S668" s="72"/>
      <c r="T668" s="72"/>
    </row>
    <row r="669" spans="1:20" s="32" customFormat="1" ht="23.1" customHeight="1">
      <c r="A669" s="104" t="s">
        <v>1367</v>
      </c>
      <c r="B669" s="93" t="s">
        <v>538</v>
      </c>
      <c r="C669" s="87">
        <v>1958</v>
      </c>
      <c r="D669" s="94" t="s">
        <v>27</v>
      </c>
      <c r="E669" s="94" t="s">
        <v>912</v>
      </c>
      <c r="F669" s="85">
        <v>2</v>
      </c>
      <c r="G669" s="85">
        <v>1</v>
      </c>
      <c r="H669" s="105">
        <v>293.7</v>
      </c>
      <c r="I669" s="105">
        <v>90.1</v>
      </c>
      <c r="J669" s="105">
        <v>203.6</v>
      </c>
      <c r="K669" s="97">
        <f t="shared" si="90"/>
        <v>1737000</v>
      </c>
      <c r="L669" s="82">
        <v>0</v>
      </c>
      <c r="M669" s="82">
        <v>0</v>
      </c>
      <c r="N669" s="82">
        <v>0</v>
      </c>
      <c r="O669" s="95">
        <v>1737000</v>
      </c>
      <c r="P669" s="105">
        <f t="shared" si="89"/>
        <v>5914.198161389173</v>
      </c>
      <c r="Q669" s="97">
        <v>9673</v>
      </c>
      <c r="R669" s="27" t="s">
        <v>73</v>
      </c>
    </row>
    <row r="670" spans="1:20" s="32" customFormat="1" ht="23.1" customHeight="1">
      <c r="A670" s="104" t="s">
        <v>1368</v>
      </c>
      <c r="B670" s="93" t="s">
        <v>539</v>
      </c>
      <c r="C670" s="87">
        <v>1960</v>
      </c>
      <c r="D670" s="94" t="s">
        <v>27</v>
      </c>
      <c r="E670" s="94" t="s">
        <v>26</v>
      </c>
      <c r="F670" s="85">
        <v>2</v>
      </c>
      <c r="G670" s="85">
        <v>1</v>
      </c>
      <c r="H670" s="105">
        <v>281.2</v>
      </c>
      <c r="I670" s="105">
        <v>112.5</v>
      </c>
      <c r="J670" s="105">
        <v>168.7</v>
      </c>
      <c r="K670" s="97">
        <f t="shared" si="90"/>
        <v>1689300</v>
      </c>
      <c r="L670" s="82">
        <v>0</v>
      </c>
      <c r="M670" s="82">
        <v>0</v>
      </c>
      <c r="N670" s="82">
        <v>0</v>
      </c>
      <c r="O670" s="95">
        <v>1689300</v>
      </c>
      <c r="P670" s="105">
        <f t="shared" si="89"/>
        <v>6007.4679943101</v>
      </c>
      <c r="Q670" s="97">
        <v>9673</v>
      </c>
      <c r="R670" s="30" t="s">
        <v>74</v>
      </c>
    </row>
    <row r="671" spans="1:20" s="67" customFormat="1" ht="23.1" customHeight="1">
      <c r="A671" s="104" t="s">
        <v>1369</v>
      </c>
      <c r="B671" s="59" t="s">
        <v>1774</v>
      </c>
      <c r="C671" s="87">
        <v>1952</v>
      </c>
      <c r="D671" s="87" t="s">
        <v>27</v>
      </c>
      <c r="E671" s="87" t="s">
        <v>26</v>
      </c>
      <c r="F671" s="85">
        <v>4</v>
      </c>
      <c r="G671" s="85">
        <v>1</v>
      </c>
      <c r="H671" s="110">
        <v>1328.1</v>
      </c>
      <c r="I671" s="110">
        <v>35.299999999999997</v>
      </c>
      <c r="J671" s="110">
        <v>1124.5999999999999</v>
      </c>
      <c r="K671" s="105">
        <f>SUM(L671:O671)</f>
        <v>3436200</v>
      </c>
      <c r="L671" s="105">
        <v>0</v>
      </c>
      <c r="M671" s="105">
        <v>0</v>
      </c>
      <c r="N671" s="105">
        <v>0</v>
      </c>
      <c r="O671" s="95">
        <v>3436200</v>
      </c>
      <c r="P671" s="105">
        <f>K671/H671</f>
        <v>2587.3051728032528</v>
      </c>
      <c r="Q671" s="105">
        <v>9673</v>
      </c>
      <c r="R671" s="91" t="s">
        <v>72</v>
      </c>
    </row>
    <row r="672" spans="1:20" s="32" customFormat="1" ht="23.1" customHeight="1">
      <c r="A672" s="104" t="s">
        <v>1370</v>
      </c>
      <c r="B672" s="93" t="s">
        <v>540</v>
      </c>
      <c r="C672" s="87">
        <v>1947</v>
      </c>
      <c r="D672" s="94" t="s">
        <v>27</v>
      </c>
      <c r="E672" s="94" t="s">
        <v>26</v>
      </c>
      <c r="F672" s="85">
        <v>2</v>
      </c>
      <c r="G672" s="85">
        <v>1</v>
      </c>
      <c r="H672" s="105">
        <v>746.4</v>
      </c>
      <c r="I672" s="105">
        <v>0</v>
      </c>
      <c r="J672" s="105">
        <v>468</v>
      </c>
      <c r="K672" s="97">
        <f>SUM(L672:O672)</f>
        <v>1954040</v>
      </c>
      <c r="L672" s="82">
        <v>0</v>
      </c>
      <c r="M672" s="82">
        <v>0</v>
      </c>
      <c r="N672" s="82">
        <v>0</v>
      </c>
      <c r="O672" s="95">
        <v>1954040</v>
      </c>
      <c r="P672" s="105">
        <f>K672/H672</f>
        <v>2617.9528403001073</v>
      </c>
      <c r="Q672" s="97">
        <v>9673</v>
      </c>
      <c r="R672" s="91" t="s">
        <v>72</v>
      </c>
    </row>
    <row r="673" spans="1:18" s="32" customFormat="1" ht="23.1" customHeight="1">
      <c r="A673" s="104" t="s">
        <v>1371</v>
      </c>
      <c r="B673" s="89" t="s">
        <v>541</v>
      </c>
      <c r="C673" s="87">
        <v>1960</v>
      </c>
      <c r="D673" s="94" t="s">
        <v>27</v>
      </c>
      <c r="E673" s="94" t="s">
        <v>26</v>
      </c>
      <c r="F673" s="85">
        <v>5</v>
      </c>
      <c r="G673" s="85">
        <v>4</v>
      </c>
      <c r="H673" s="105">
        <v>3042.69</v>
      </c>
      <c r="I673" s="105">
        <v>186.22</v>
      </c>
      <c r="J673" s="105">
        <v>2856.47</v>
      </c>
      <c r="K673" s="97">
        <f t="shared" si="90"/>
        <v>5937780</v>
      </c>
      <c r="L673" s="82">
        <v>0</v>
      </c>
      <c r="M673" s="82">
        <v>0</v>
      </c>
      <c r="N673" s="82">
        <v>0</v>
      </c>
      <c r="O673" s="95">
        <v>5937780</v>
      </c>
      <c r="P673" s="105">
        <f t="shared" si="89"/>
        <v>1951.4902931287775</v>
      </c>
      <c r="Q673" s="97">
        <v>9673</v>
      </c>
      <c r="R673" s="30" t="s">
        <v>74</v>
      </c>
    </row>
    <row r="674" spans="1:18" s="32" customFormat="1" ht="23.1" customHeight="1">
      <c r="A674" s="104" t="s">
        <v>1372</v>
      </c>
      <c r="B674" s="93" t="s">
        <v>542</v>
      </c>
      <c r="C674" s="87">
        <v>1961</v>
      </c>
      <c r="D674" s="94" t="s">
        <v>27</v>
      </c>
      <c r="E674" s="94" t="s">
        <v>26</v>
      </c>
      <c r="F674" s="85">
        <v>5</v>
      </c>
      <c r="G674" s="85">
        <v>4</v>
      </c>
      <c r="H674" s="105">
        <v>3143.61</v>
      </c>
      <c r="I674" s="105">
        <v>522.4</v>
      </c>
      <c r="J674" s="105">
        <v>2621.21</v>
      </c>
      <c r="K674" s="97">
        <f t="shared" si="90"/>
        <v>5936720</v>
      </c>
      <c r="L674" s="82">
        <v>0</v>
      </c>
      <c r="M674" s="82">
        <v>0</v>
      </c>
      <c r="N674" s="82">
        <v>0</v>
      </c>
      <c r="O674" s="95">
        <v>5936720</v>
      </c>
      <c r="P674" s="105">
        <f t="shared" si="89"/>
        <v>1888.503981091802</v>
      </c>
      <c r="Q674" s="97">
        <v>9673</v>
      </c>
      <c r="R674" s="27" t="s">
        <v>74</v>
      </c>
    </row>
    <row r="675" spans="1:18" s="32" customFormat="1" ht="23.1" customHeight="1">
      <c r="A675" s="104" t="s">
        <v>1373</v>
      </c>
      <c r="B675" s="93" t="s">
        <v>543</v>
      </c>
      <c r="C675" s="87">
        <v>1961</v>
      </c>
      <c r="D675" s="94" t="s">
        <v>27</v>
      </c>
      <c r="E675" s="94" t="s">
        <v>26</v>
      </c>
      <c r="F675" s="85">
        <v>4</v>
      </c>
      <c r="G675" s="85">
        <v>3</v>
      </c>
      <c r="H675" s="105">
        <v>2692</v>
      </c>
      <c r="I675" s="105">
        <v>467.9</v>
      </c>
      <c r="J675" s="105">
        <v>1092.18</v>
      </c>
      <c r="K675" s="97">
        <f t="shared" si="90"/>
        <v>16732700</v>
      </c>
      <c r="L675" s="82">
        <v>0</v>
      </c>
      <c r="M675" s="82">
        <v>0</v>
      </c>
      <c r="N675" s="82">
        <v>0</v>
      </c>
      <c r="O675" s="95">
        <v>16732700</v>
      </c>
      <c r="P675" s="105">
        <f t="shared" si="89"/>
        <v>6215.7132243684991</v>
      </c>
      <c r="Q675" s="97">
        <v>9673</v>
      </c>
      <c r="R675" s="27" t="s">
        <v>72</v>
      </c>
    </row>
    <row r="676" spans="1:18" s="32" customFormat="1" ht="23.1" customHeight="1">
      <c r="A676" s="104" t="s">
        <v>1374</v>
      </c>
      <c r="B676" s="93" t="s">
        <v>544</v>
      </c>
      <c r="C676" s="87">
        <v>1961</v>
      </c>
      <c r="D676" s="94" t="s">
        <v>27</v>
      </c>
      <c r="E676" s="94" t="s">
        <v>26</v>
      </c>
      <c r="F676" s="85">
        <v>5</v>
      </c>
      <c r="G676" s="85">
        <v>2</v>
      </c>
      <c r="H676" s="105">
        <v>1524.25</v>
      </c>
      <c r="I676" s="105">
        <v>509</v>
      </c>
      <c r="J676" s="105">
        <v>1015.25</v>
      </c>
      <c r="K676" s="97">
        <f t="shared" si="90"/>
        <v>2744000</v>
      </c>
      <c r="L676" s="82">
        <v>0</v>
      </c>
      <c r="M676" s="82">
        <v>0</v>
      </c>
      <c r="N676" s="82">
        <v>0</v>
      </c>
      <c r="O676" s="95">
        <v>2744000</v>
      </c>
      <c r="P676" s="105">
        <f t="shared" si="89"/>
        <v>1800.2296211251435</v>
      </c>
      <c r="Q676" s="97">
        <v>9673</v>
      </c>
      <c r="R676" s="27" t="s">
        <v>74</v>
      </c>
    </row>
    <row r="677" spans="1:18" s="32" customFormat="1" ht="23.1" customHeight="1">
      <c r="A677" s="104" t="s">
        <v>1375</v>
      </c>
      <c r="B677" s="93" t="s">
        <v>545</v>
      </c>
      <c r="C677" s="87">
        <v>1961</v>
      </c>
      <c r="D677" s="94" t="s">
        <v>27</v>
      </c>
      <c r="E677" s="94" t="s">
        <v>26</v>
      </c>
      <c r="F677" s="85">
        <v>2</v>
      </c>
      <c r="G677" s="85">
        <v>2</v>
      </c>
      <c r="H677" s="105">
        <v>649.67999999999995</v>
      </c>
      <c r="I677" s="105">
        <v>0</v>
      </c>
      <c r="J677" s="105">
        <v>649.67999999999995</v>
      </c>
      <c r="K677" s="97">
        <f t="shared" si="90"/>
        <v>3045570</v>
      </c>
      <c r="L677" s="82">
        <v>0</v>
      </c>
      <c r="M677" s="82">
        <v>0</v>
      </c>
      <c r="N677" s="82">
        <v>0</v>
      </c>
      <c r="O677" s="95">
        <v>3045570</v>
      </c>
      <c r="P677" s="105">
        <f t="shared" si="89"/>
        <v>4687.8001477650541</v>
      </c>
      <c r="Q677" s="97">
        <v>9673</v>
      </c>
      <c r="R677" s="27" t="s">
        <v>74</v>
      </c>
    </row>
    <row r="678" spans="1:18" s="32" customFormat="1" ht="28.5" customHeight="1">
      <c r="A678" s="104" t="s">
        <v>1376</v>
      </c>
      <c r="B678" s="93" t="s">
        <v>546</v>
      </c>
      <c r="C678" s="87">
        <v>1960</v>
      </c>
      <c r="D678" s="94" t="s">
        <v>27</v>
      </c>
      <c r="E678" s="94" t="s">
        <v>26</v>
      </c>
      <c r="F678" s="85">
        <v>5</v>
      </c>
      <c r="G678" s="85">
        <v>2</v>
      </c>
      <c r="H678" s="105">
        <v>1658.15</v>
      </c>
      <c r="I678" s="105">
        <v>40.4</v>
      </c>
      <c r="J678" s="105">
        <v>1617.75</v>
      </c>
      <c r="K678" s="97">
        <f t="shared" si="90"/>
        <v>3134610</v>
      </c>
      <c r="L678" s="82">
        <v>0</v>
      </c>
      <c r="M678" s="82">
        <v>0</v>
      </c>
      <c r="N678" s="82">
        <v>0</v>
      </c>
      <c r="O678" s="95">
        <v>3134610</v>
      </c>
      <c r="P678" s="105">
        <f t="shared" si="89"/>
        <v>1890.4260772547718</v>
      </c>
      <c r="Q678" s="97">
        <v>9673</v>
      </c>
      <c r="R678" s="30" t="s">
        <v>74</v>
      </c>
    </row>
    <row r="679" spans="1:18" s="32" customFormat="1" ht="23.1" customHeight="1">
      <c r="A679" s="104" t="s">
        <v>1377</v>
      </c>
      <c r="B679" s="93" t="s">
        <v>547</v>
      </c>
      <c r="C679" s="87">
        <v>1960</v>
      </c>
      <c r="D679" s="94" t="s">
        <v>27</v>
      </c>
      <c r="E679" s="94" t="s">
        <v>26</v>
      </c>
      <c r="F679" s="85">
        <v>5</v>
      </c>
      <c r="G679" s="85">
        <v>2</v>
      </c>
      <c r="H679" s="105">
        <v>1457.14</v>
      </c>
      <c r="I679" s="105">
        <v>146</v>
      </c>
      <c r="J679" s="105">
        <v>1311.14</v>
      </c>
      <c r="K679" s="97">
        <f t="shared" si="90"/>
        <v>2744000</v>
      </c>
      <c r="L679" s="82">
        <v>0</v>
      </c>
      <c r="M679" s="82">
        <v>0</v>
      </c>
      <c r="N679" s="82">
        <v>0</v>
      </c>
      <c r="O679" s="95">
        <v>2744000</v>
      </c>
      <c r="P679" s="105">
        <f t="shared" si="89"/>
        <v>1883.1409473351907</v>
      </c>
      <c r="Q679" s="97">
        <v>9673</v>
      </c>
      <c r="R679" s="30" t="s">
        <v>74</v>
      </c>
    </row>
    <row r="680" spans="1:18" s="32" customFormat="1" ht="23.1" customHeight="1">
      <c r="A680" s="104" t="s">
        <v>1378</v>
      </c>
      <c r="B680" s="93" t="s">
        <v>548</v>
      </c>
      <c r="C680" s="87">
        <v>1960</v>
      </c>
      <c r="D680" s="94" t="s">
        <v>27</v>
      </c>
      <c r="E680" s="94" t="s">
        <v>26</v>
      </c>
      <c r="F680" s="85">
        <v>5</v>
      </c>
      <c r="G680" s="85">
        <v>3</v>
      </c>
      <c r="H680" s="105">
        <v>2397.1799999999998</v>
      </c>
      <c r="I680" s="105">
        <v>347.6</v>
      </c>
      <c r="J680" s="105">
        <v>2022.58</v>
      </c>
      <c r="K680" s="97">
        <f t="shared" si="90"/>
        <v>4546000</v>
      </c>
      <c r="L680" s="82">
        <v>0</v>
      </c>
      <c r="M680" s="82">
        <v>0</v>
      </c>
      <c r="N680" s="82">
        <v>0</v>
      </c>
      <c r="O680" s="95">
        <v>4546000</v>
      </c>
      <c r="P680" s="105">
        <f t="shared" si="89"/>
        <v>1896.3949307102514</v>
      </c>
      <c r="Q680" s="97">
        <v>9673</v>
      </c>
      <c r="R680" s="30" t="s">
        <v>74</v>
      </c>
    </row>
    <row r="681" spans="1:18" s="32" customFormat="1" ht="23.1" customHeight="1">
      <c r="A681" s="104" t="s">
        <v>1379</v>
      </c>
      <c r="B681" s="93" t="s">
        <v>549</v>
      </c>
      <c r="C681" s="87">
        <v>1960</v>
      </c>
      <c r="D681" s="94" t="s">
        <v>27</v>
      </c>
      <c r="E681" s="94" t="s">
        <v>26</v>
      </c>
      <c r="F681" s="85">
        <v>5</v>
      </c>
      <c r="G681" s="85">
        <v>2</v>
      </c>
      <c r="H681" s="105">
        <v>1599.68</v>
      </c>
      <c r="I681" s="105">
        <v>68.7</v>
      </c>
      <c r="J681" s="105">
        <v>1530.98</v>
      </c>
      <c r="K681" s="97">
        <f t="shared" si="90"/>
        <v>3088500</v>
      </c>
      <c r="L681" s="82">
        <v>0</v>
      </c>
      <c r="M681" s="82">
        <v>0</v>
      </c>
      <c r="N681" s="82">
        <v>0</v>
      </c>
      <c r="O681" s="95">
        <v>3088500</v>
      </c>
      <c r="P681" s="105">
        <f t="shared" si="89"/>
        <v>1930.6986397279454</v>
      </c>
      <c r="Q681" s="97">
        <v>9673</v>
      </c>
      <c r="R681" s="30" t="s">
        <v>74</v>
      </c>
    </row>
    <row r="682" spans="1:18" s="32" customFormat="1" ht="23.1" customHeight="1">
      <c r="A682" s="104" t="s">
        <v>1380</v>
      </c>
      <c r="B682" s="93" t="s">
        <v>550</v>
      </c>
      <c r="C682" s="87">
        <v>1960</v>
      </c>
      <c r="D682" s="94" t="s">
        <v>27</v>
      </c>
      <c r="E682" s="94" t="s">
        <v>26</v>
      </c>
      <c r="F682" s="85">
        <v>5</v>
      </c>
      <c r="G682" s="85">
        <v>2</v>
      </c>
      <c r="H682" s="105">
        <v>1361.3</v>
      </c>
      <c r="I682" s="105">
        <v>31.5</v>
      </c>
      <c r="J682" s="105">
        <v>1329.8</v>
      </c>
      <c r="K682" s="97">
        <f t="shared" si="90"/>
        <v>2505500</v>
      </c>
      <c r="L682" s="82">
        <v>0</v>
      </c>
      <c r="M682" s="82">
        <v>0</v>
      </c>
      <c r="N682" s="82">
        <v>0</v>
      </c>
      <c r="O682" s="95">
        <v>2505500</v>
      </c>
      <c r="P682" s="105">
        <f t="shared" si="89"/>
        <v>1840.5200910894</v>
      </c>
      <c r="Q682" s="97">
        <v>9673</v>
      </c>
      <c r="R682" s="30" t="s">
        <v>74</v>
      </c>
    </row>
    <row r="683" spans="1:18" s="32" customFormat="1" ht="23.1" customHeight="1">
      <c r="A683" s="104" t="s">
        <v>1381</v>
      </c>
      <c r="B683" s="93" t="s">
        <v>551</v>
      </c>
      <c r="C683" s="87">
        <v>1960</v>
      </c>
      <c r="D683" s="94" t="s">
        <v>27</v>
      </c>
      <c r="E683" s="94" t="s">
        <v>26</v>
      </c>
      <c r="F683" s="85">
        <v>5</v>
      </c>
      <c r="G683" s="85">
        <v>2</v>
      </c>
      <c r="H683" s="105">
        <v>1602.26</v>
      </c>
      <c r="I683" s="105">
        <v>87.3</v>
      </c>
      <c r="J683" s="105">
        <v>1514.96</v>
      </c>
      <c r="K683" s="97">
        <f t="shared" si="90"/>
        <v>3329120</v>
      </c>
      <c r="L683" s="82">
        <v>0</v>
      </c>
      <c r="M683" s="82">
        <v>0</v>
      </c>
      <c r="N683" s="82">
        <v>0</v>
      </c>
      <c r="O683" s="95">
        <v>3329120</v>
      </c>
      <c r="P683" s="105">
        <f t="shared" si="89"/>
        <v>2077.7651567161383</v>
      </c>
      <c r="Q683" s="97">
        <v>9673</v>
      </c>
      <c r="R683" s="30" t="s">
        <v>74</v>
      </c>
    </row>
    <row r="684" spans="1:18" s="32" customFormat="1" ht="23.1" customHeight="1">
      <c r="A684" s="104" t="s">
        <v>1382</v>
      </c>
      <c r="B684" s="93" t="s">
        <v>552</v>
      </c>
      <c r="C684" s="87">
        <v>1960</v>
      </c>
      <c r="D684" s="94" t="s">
        <v>27</v>
      </c>
      <c r="E684" s="94" t="s">
        <v>26</v>
      </c>
      <c r="F684" s="85">
        <v>5</v>
      </c>
      <c r="G684" s="85">
        <v>2</v>
      </c>
      <c r="H684" s="105">
        <v>1572.95</v>
      </c>
      <c r="I684" s="105">
        <v>40.5</v>
      </c>
      <c r="J684" s="105">
        <v>1532.45</v>
      </c>
      <c r="K684" s="97">
        <f t="shared" si="90"/>
        <v>3101750</v>
      </c>
      <c r="L684" s="82">
        <v>0</v>
      </c>
      <c r="M684" s="82">
        <v>0</v>
      </c>
      <c r="N684" s="82">
        <v>0</v>
      </c>
      <c r="O684" s="95">
        <v>3101750</v>
      </c>
      <c r="P684" s="105">
        <f t="shared" si="89"/>
        <v>1971.9317206522776</v>
      </c>
      <c r="Q684" s="97">
        <v>9673</v>
      </c>
      <c r="R684" s="30" t="s">
        <v>74</v>
      </c>
    </row>
    <row r="685" spans="1:18" s="32" customFormat="1" ht="23.1" customHeight="1">
      <c r="A685" s="104" t="s">
        <v>1383</v>
      </c>
      <c r="B685" s="93" t="s">
        <v>553</v>
      </c>
      <c r="C685" s="87">
        <v>1961</v>
      </c>
      <c r="D685" s="94" t="s">
        <v>27</v>
      </c>
      <c r="E685" s="94" t="s">
        <v>26</v>
      </c>
      <c r="F685" s="85">
        <v>5</v>
      </c>
      <c r="G685" s="85">
        <v>2</v>
      </c>
      <c r="H685" s="105">
        <v>1590.88</v>
      </c>
      <c r="I685" s="105">
        <v>0</v>
      </c>
      <c r="J685" s="105">
        <v>1590.88</v>
      </c>
      <c r="K685" s="97">
        <f t="shared" si="90"/>
        <v>3316400</v>
      </c>
      <c r="L685" s="82">
        <v>0</v>
      </c>
      <c r="M685" s="82">
        <v>0</v>
      </c>
      <c r="N685" s="82">
        <v>0</v>
      </c>
      <c r="O685" s="95">
        <v>3316400</v>
      </c>
      <c r="P685" s="105">
        <f t="shared" si="89"/>
        <v>2084.6324047068288</v>
      </c>
      <c r="Q685" s="97">
        <v>9673</v>
      </c>
      <c r="R685" s="27" t="s">
        <v>74</v>
      </c>
    </row>
    <row r="686" spans="1:18" s="67" customFormat="1" ht="23.1" customHeight="1">
      <c r="A686" s="104" t="s">
        <v>1384</v>
      </c>
      <c r="B686" s="59" t="s">
        <v>1805</v>
      </c>
      <c r="C686" s="87">
        <v>1953</v>
      </c>
      <c r="D686" s="87" t="s">
        <v>27</v>
      </c>
      <c r="E686" s="87" t="s">
        <v>26</v>
      </c>
      <c r="F686" s="85">
        <v>2</v>
      </c>
      <c r="G686" s="85">
        <v>2</v>
      </c>
      <c r="H686" s="110">
        <v>617.29999999999995</v>
      </c>
      <c r="I686" s="110">
        <v>535.79999999999995</v>
      </c>
      <c r="J686" s="110">
        <v>237.55</v>
      </c>
      <c r="K686" s="105">
        <f>SUM(L686:O686)</f>
        <v>3130492.46</v>
      </c>
      <c r="L686" s="105">
        <v>0</v>
      </c>
      <c r="M686" s="105">
        <v>0</v>
      </c>
      <c r="N686" s="105">
        <v>0</v>
      </c>
      <c r="O686" s="95">
        <v>3130492.46</v>
      </c>
      <c r="P686" s="105">
        <f>K686/H686</f>
        <v>5071.2659322857608</v>
      </c>
      <c r="Q686" s="105">
        <v>9673</v>
      </c>
      <c r="R686" s="91" t="s">
        <v>72</v>
      </c>
    </row>
    <row r="687" spans="1:18" s="67" customFormat="1" ht="23.1" customHeight="1">
      <c r="A687" s="104" t="s">
        <v>1385</v>
      </c>
      <c r="B687" s="59" t="s">
        <v>1784</v>
      </c>
      <c r="C687" s="87">
        <v>1941</v>
      </c>
      <c r="D687" s="87" t="s">
        <v>27</v>
      </c>
      <c r="E687" s="87" t="s">
        <v>26</v>
      </c>
      <c r="F687" s="85">
        <v>4</v>
      </c>
      <c r="G687" s="85">
        <v>3</v>
      </c>
      <c r="H687" s="110">
        <v>3995.7</v>
      </c>
      <c r="I687" s="110">
        <v>3035.9</v>
      </c>
      <c r="J687" s="110">
        <v>2059.64</v>
      </c>
      <c r="K687" s="105">
        <f>SUM(L687:O687)</f>
        <v>9889895</v>
      </c>
      <c r="L687" s="105">
        <v>0</v>
      </c>
      <c r="M687" s="105">
        <v>0</v>
      </c>
      <c r="N687" s="105">
        <v>0</v>
      </c>
      <c r="O687" s="95">
        <v>9889895</v>
      </c>
      <c r="P687" s="105">
        <f t="shared" si="89"/>
        <v>2475.1345196085795</v>
      </c>
      <c r="Q687" s="105">
        <v>9673</v>
      </c>
      <c r="R687" s="91" t="s">
        <v>72</v>
      </c>
    </row>
    <row r="688" spans="1:18" s="67" customFormat="1" ht="20.100000000000001" customHeight="1">
      <c r="A688" s="104" t="s">
        <v>1386</v>
      </c>
      <c r="B688" s="59" t="s">
        <v>1816</v>
      </c>
      <c r="C688" s="87">
        <v>1946</v>
      </c>
      <c r="D688" s="87" t="s">
        <v>27</v>
      </c>
      <c r="E688" s="87" t="s">
        <v>26</v>
      </c>
      <c r="F688" s="85">
        <v>4</v>
      </c>
      <c r="G688" s="85">
        <v>6</v>
      </c>
      <c r="H688" s="110">
        <v>5733.3</v>
      </c>
      <c r="I688" s="110">
        <v>4736</v>
      </c>
      <c r="J688" s="110">
        <v>3520.64</v>
      </c>
      <c r="K688" s="105">
        <f>SUM(L688:O688)</f>
        <v>14773255</v>
      </c>
      <c r="L688" s="105">
        <v>0</v>
      </c>
      <c r="M688" s="105">
        <v>0</v>
      </c>
      <c r="N688" s="105">
        <v>0</v>
      </c>
      <c r="O688" s="82">
        <v>14773255</v>
      </c>
      <c r="P688" s="105">
        <f t="shared" si="89"/>
        <v>2576.7455043343275</v>
      </c>
      <c r="Q688" s="105">
        <v>9673</v>
      </c>
      <c r="R688" s="91" t="s">
        <v>72</v>
      </c>
    </row>
    <row r="689" spans="1:18" s="32" customFormat="1" ht="23.1" customHeight="1">
      <c r="A689" s="104" t="s">
        <v>1387</v>
      </c>
      <c r="B689" s="93" t="s">
        <v>554</v>
      </c>
      <c r="C689" s="87">
        <v>1946</v>
      </c>
      <c r="D689" s="94" t="s">
        <v>27</v>
      </c>
      <c r="E689" s="94" t="s">
        <v>26</v>
      </c>
      <c r="F689" s="85">
        <v>4</v>
      </c>
      <c r="G689" s="85">
        <v>2</v>
      </c>
      <c r="H689" s="105">
        <v>1658.5</v>
      </c>
      <c r="I689" s="105">
        <v>151.19999999999999</v>
      </c>
      <c r="J689" s="105">
        <v>1024.78</v>
      </c>
      <c r="K689" s="97">
        <f t="shared" si="90"/>
        <v>3268225</v>
      </c>
      <c r="L689" s="82">
        <v>0</v>
      </c>
      <c r="M689" s="82">
        <v>0</v>
      </c>
      <c r="N689" s="82">
        <v>0</v>
      </c>
      <c r="O689" s="95">
        <v>3268225</v>
      </c>
      <c r="P689" s="105">
        <f t="shared" si="89"/>
        <v>1970.5908953873982</v>
      </c>
      <c r="Q689" s="97">
        <v>9673</v>
      </c>
      <c r="R689" s="91" t="s">
        <v>72</v>
      </c>
    </row>
    <row r="690" spans="1:18" s="32" customFormat="1" ht="23.1" customHeight="1">
      <c r="A690" s="104" t="s">
        <v>1388</v>
      </c>
      <c r="B690" s="93" t="s">
        <v>555</v>
      </c>
      <c r="C690" s="87">
        <v>1946</v>
      </c>
      <c r="D690" s="94" t="s">
        <v>27</v>
      </c>
      <c r="E690" s="94" t="s">
        <v>26</v>
      </c>
      <c r="F690" s="85">
        <v>3</v>
      </c>
      <c r="G690" s="85">
        <v>4</v>
      </c>
      <c r="H690" s="105">
        <v>2965.2</v>
      </c>
      <c r="I690" s="105">
        <v>226.3</v>
      </c>
      <c r="J690" s="105">
        <v>1579.88</v>
      </c>
      <c r="K690" s="97">
        <f t="shared" si="90"/>
        <v>5685620</v>
      </c>
      <c r="L690" s="82">
        <v>0</v>
      </c>
      <c r="M690" s="82">
        <v>0</v>
      </c>
      <c r="N690" s="82">
        <v>0</v>
      </c>
      <c r="O690" s="95">
        <v>5685620</v>
      </c>
      <c r="P690" s="105">
        <f t="shared" si="89"/>
        <v>1917.4490759476596</v>
      </c>
      <c r="Q690" s="97">
        <v>9673</v>
      </c>
      <c r="R690" s="91" t="s">
        <v>72</v>
      </c>
    </row>
    <row r="691" spans="1:18" s="32" customFormat="1" ht="23.1" customHeight="1">
      <c r="A691" s="104" t="s">
        <v>1389</v>
      </c>
      <c r="B691" s="93" t="s">
        <v>556</v>
      </c>
      <c r="C691" s="87">
        <v>1941</v>
      </c>
      <c r="D691" s="94" t="s">
        <v>27</v>
      </c>
      <c r="E691" s="94" t="s">
        <v>26</v>
      </c>
      <c r="F691" s="85">
        <v>3</v>
      </c>
      <c r="G691" s="85">
        <v>2</v>
      </c>
      <c r="H691" s="105">
        <v>1461</v>
      </c>
      <c r="I691" s="105">
        <v>545</v>
      </c>
      <c r="J691" s="105">
        <v>659.05</v>
      </c>
      <c r="K691" s="97">
        <f t="shared" si="90"/>
        <v>3633350</v>
      </c>
      <c r="L691" s="82">
        <v>0</v>
      </c>
      <c r="M691" s="82">
        <v>0</v>
      </c>
      <c r="N691" s="82">
        <v>0</v>
      </c>
      <c r="O691" s="95">
        <v>3633350</v>
      </c>
      <c r="P691" s="105">
        <f t="shared" si="89"/>
        <v>2486.8925393566051</v>
      </c>
      <c r="Q691" s="97">
        <v>9673</v>
      </c>
      <c r="R691" s="91" t="s">
        <v>72</v>
      </c>
    </row>
    <row r="692" spans="1:18" s="32" customFormat="1" ht="23.1" customHeight="1">
      <c r="A692" s="104" t="s">
        <v>1390</v>
      </c>
      <c r="B692" s="93" t="s">
        <v>557</v>
      </c>
      <c r="C692" s="87">
        <v>1960</v>
      </c>
      <c r="D692" s="94" t="s">
        <v>27</v>
      </c>
      <c r="E692" s="94" t="s">
        <v>26</v>
      </c>
      <c r="F692" s="85">
        <v>5</v>
      </c>
      <c r="G692" s="85">
        <v>9</v>
      </c>
      <c r="H692" s="105">
        <v>10097.799999999999</v>
      </c>
      <c r="I692" s="105">
        <v>1803.7</v>
      </c>
      <c r="J692" s="105">
        <v>7275.2</v>
      </c>
      <c r="K692" s="97">
        <f t="shared" si="90"/>
        <v>24434720</v>
      </c>
      <c r="L692" s="82">
        <v>0</v>
      </c>
      <c r="M692" s="82">
        <v>0</v>
      </c>
      <c r="N692" s="82">
        <v>0</v>
      </c>
      <c r="O692" s="95">
        <v>24434720</v>
      </c>
      <c r="P692" s="105">
        <f t="shared" si="89"/>
        <v>2419.8062944403732</v>
      </c>
      <c r="Q692" s="97">
        <v>9673</v>
      </c>
      <c r="R692" s="30" t="s">
        <v>74</v>
      </c>
    </row>
    <row r="693" spans="1:18" s="32" customFormat="1" ht="23.1" customHeight="1">
      <c r="A693" s="104" t="s">
        <v>1391</v>
      </c>
      <c r="B693" s="93" t="s">
        <v>558</v>
      </c>
      <c r="C693" s="87">
        <v>1961</v>
      </c>
      <c r="D693" s="94" t="s">
        <v>27</v>
      </c>
      <c r="E693" s="94" t="s">
        <v>26</v>
      </c>
      <c r="F693" s="85">
        <v>5</v>
      </c>
      <c r="G693" s="85">
        <v>2</v>
      </c>
      <c r="H693" s="105">
        <v>1773.86</v>
      </c>
      <c r="I693" s="105">
        <v>104.6</v>
      </c>
      <c r="J693" s="105">
        <v>1669.26</v>
      </c>
      <c r="K693" s="97">
        <f t="shared" si="90"/>
        <v>4457264</v>
      </c>
      <c r="L693" s="82">
        <v>0</v>
      </c>
      <c r="M693" s="82">
        <v>0</v>
      </c>
      <c r="N693" s="82">
        <v>0</v>
      </c>
      <c r="O693" s="95">
        <v>4457264</v>
      </c>
      <c r="P693" s="105">
        <f t="shared" si="89"/>
        <v>2512.7484694395275</v>
      </c>
      <c r="Q693" s="97">
        <v>9673</v>
      </c>
      <c r="R693" s="27" t="s">
        <v>74</v>
      </c>
    </row>
    <row r="694" spans="1:18" s="32" customFormat="1" ht="23.1" customHeight="1">
      <c r="A694" s="104" t="s">
        <v>1392</v>
      </c>
      <c r="B694" s="93" t="s">
        <v>559</v>
      </c>
      <c r="C694" s="87">
        <v>1960</v>
      </c>
      <c r="D694" s="94" t="s">
        <v>27</v>
      </c>
      <c r="E694" s="94" t="s">
        <v>26</v>
      </c>
      <c r="F694" s="85">
        <v>2</v>
      </c>
      <c r="G694" s="85">
        <v>1</v>
      </c>
      <c r="H694" s="105">
        <v>286.7</v>
      </c>
      <c r="I694" s="105">
        <v>30.2</v>
      </c>
      <c r="J694" s="105">
        <v>256.5</v>
      </c>
      <c r="K694" s="97">
        <f t="shared" si="90"/>
        <v>1514400</v>
      </c>
      <c r="L694" s="82">
        <v>0</v>
      </c>
      <c r="M694" s="82">
        <v>0</v>
      </c>
      <c r="N694" s="82">
        <v>0</v>
      </c>
      <c r="O694" s="95">
        <v>1514400</v>
      </c>
      <c r="P694" s="105">
        <f t="shared" si="89"/>
        <v>5282.1764911056853</v>
      </c>
      <c r="Q694" s="97">
        <v>9673</v>
      </c>
      <c r="R694" s="30" t="s">
        <v>74</v>
      </c>
    </row>
    <row r="695" spans="1:18" s="32" customFormat="1" ht="23.1" customHeight="1">
      <c r="A695" s="104" t="s">
        <v>1393</v>
      </c>
      <c r="B695" s="93" t="s">
        <v>560</v>
      </c>
      <c r="C695" s="87">
        <v>1958</v>
      </c>
      <c r="D695" s="94" t="s">
        <v>27</v>
      </c>
      <c r="E695" s="94" t="s">
        <v>26</v>
      </c>
      <c r="F695" s="85">
        <v>2</v>
      </c>
      <c r="G695" s="85">
        <v>1</v>
      </c>
      <c r="H695" s="105">
        <v>436.77</v>
      </c>
      <c r="I695" s="105">
        <v>0</v>
      </c>
      <c r="J695" s="105">
        <v>436.77</v>
      </c>
      <c r="K695" s="97">
        <f t="shared" si="90"/>
        <v>2325300</v>
      </c>
      <c r="L695" s="82">
        <v>0</v>
      </c>
      <c r="M695" s="82">
        <v>0</v>
      </c>
      <c r="N695" s="82">
        <v>0</v>
      </c>
      <c r="O695" s="95">
        <v>2325300</v>
      </c>
      <c r="P695" s="105">
        <f t="shared" si="89"/>
        <v>5323.8546603475515</v>
      </c>
      <c r="Q695" s="97">
        <v>9673</v>
      </c>
      <c r="R695" s="27" t="s">
        <v>73</v>
      </c>
    </row>
    <row r="696" spans="1:18" s="32" customFormat="1" ht="23.1" customHeight="1">
      <c r="A696" s="104" t="s">
        <v>1394</v>
      </c>
      <c r="B696" s="93" t="s">
        <v>561</v>
      </c>
      <c r="C696" s="87">
        <v>1960</v>
      </c>
      <c r="D696" s="94" t="s">
        <v>27</v>
      </c>
      <c r="E696" s="94" t="s">
        <v>26</v>
      </c>
      <c r="F696" s="85">
        <v>2</v>
      </c>
      <c r="G696" s="85">
        <v>1</v>
      </c>
      <c r="H696" s="105">
        <v>272.89999999999998</v>
      </c>
      <c r="I696" s="105">
        <v>0</v>
      </c>
      <c r="J696" s="105">
        <v>272.89999999999998</v>
      </c>
      <c r="K696" s="97">
        <f t="shared" si="90"/>
        <v>1556800</v>
      </c>
      <c r="L696" s="82">
        <v>0</v>
      </c>
      <c r="M696" s="82">
        <v>0</v>
      </c>
      <c r="N696" s="82">
        <v>0</v>
      </c>
      <c r="O696" s="95">
        <v>1556800</v>
      </c>
      <c r="P696" s="105">
        <f t="shared" si="89"/>
        <v>5704.6537193111035</v>
      </c>
      <c r="Q696" s="97">
        <v>9673</v>
      </c>
      <c r="R696" s="30" t="s">
        <v>74</v>
      </c>
    </row>
    <row r="697" spans="1:18" s="32" customFormat="1" ht="23.1" customHeight="1">
      <c r="A697" s="104" t="s">
        <v>1395</v>
      </c>
      <c r="B697" s="93" t="s">
        <v>562</v>
      </c>
      <c r="C697" s="87">
        <v>1959</v>
      </c>
      <c r="D697" s="94" t="s">
        <v>27</v>
      </c>
      <c r="E697" s="94" t="s">
        <v>26</v>
      </c>
      <c r="F697" s="85">
        <v>3</v>
      </c>
      <c r="G697" s="85">
        <v>3</v>
      </c>
      <c r="H697" s="105">
        <v>1490.77</v>
      </c>
      <c r="I697" s="105">
        <v>0</v>
      </c>
      <c r="J697" s="105">
        <v>1490.77</v>
      </c>
      <c r="K697" s="97">
        <f t="shared" si="90"/>
        <v>4954100</v>
      </c>
      <c r="L697" s="82">
        <v>0</v>
      </c>
      <c r="M697" s="82">
        <v>0</v>
      </c>
      <c r="N697" s="82">
        <v>0</v>
      </c>
      <c r="O697" s="95">
        <v>4954100</v>
      </c>
      <c r="P697" s="105">
        <f t="shared" si="89"/>
        <v>3323.1819797822604</v>
      </c>
      <c r="Q697" s="97">
        <v>9673</v>
      </c>
      <c r="R697" s="91" t="s">
        <v>73</v>
      </c>
    </row>
    <row r="698" spans="1:18" s="32" customFormat="1" ht="23.1" customHeight="1">
      <c r="A698" s="104" t="s">
        <v>1396</v>
      </c>
      <c r="B698" s="93" t="s">
        <v>563</v>
      </c>
      <c r="C698" s="87">
        <v>1959</v>
      </c>
      <c r="D698" s="94" t="s">
        <v>27</v>
      </c>
      <c r="E698" s="94" t="s">
        <v>26</v>
      </c>
      <c r="F698" s="85">
        <v>2</v>
      </c>
      <c r="G698" s="85">
        <v>1</v>
      </c>
      <c r="H698" s="105">
        <v>271.89999999999998</v>
      </c>
      <c r="I698" s="105">
        <v>0</v>
      </c>
      <c r="J698" s="105">
        <v>271.89999999999998</v>
      </c>
      <c r="K698" s="97">
        <f t="shared" si="90"/>
        <v>1567400</v>
      </c>
      <c r="L698" s="82">
        <v>0</v>
      </c>
      <c r="M698" s="82">
        <v>0</v>
      </c>
      <c r="N698" s="82">
        <v>0</v>
      </c>
      <c r="O698" s="95">
        <v>1567400</v>
      </c>
      <c r="P698" s="105">
        <f t="shared" si="89"/>
        <v>5764.6193453475544</v>
      </c>
      <c r="Q698" s="97">
        <v>9673</v>
      </c>
      <c r="R698" s="91" t="s">
        <v>73</v>
      </c>
    </row>
    <row r="699" spans="1:18" s="32" customFormat="1" ht="23.1" customHeight="1">
      <c r="A699" s="104" t="s">
        <v>1397</v>
      </c>
      <c r="B699" s="93" t="s">
        <v>564</v>
      </c>
      <c r="C699" s="87">
        <v>1960</v>
      </c>
      <c r="D699" s="94" t="s">
        <v>27</v>
      </c>
      <c r="E699" s="94" t="s">
        <v>26</v>
      </c>
      <c r="F699" s="85">
        <v>2</v>
      </c>
      <c r="G699" s="85">
        <v>1</v>
      </c>
      <c r="H699" s="105">
        <v>282.5</v>
      </c>
      <c r="I699" s="105">
        <v>0</v>
      </c>
      <c r="J699" s="105">
        <v>282.5</v>
      </c>
      <c r="K699" s="97">
        <f t="shared" si="90"/>
        <v>1483660</v>
      </c>
      <c r="L699" s="82">
        <v>0</v>
      </c>
      <c r="M699" s="82">
        <v>0</v>
      </c>
      <c r="N699" s="82">
        <v>0</v>
      </c>
      <c r="O699" s="95">
        <v>1483660</v>
      </c>
      <c r="P699" s="105">
        <f t="shared" si="89"/>
        <v>5251.8938053097345</v>
      </c>
      <c r="Q699" s="97">
        <v>9673</v>
      </c>
      <c r="R699" s="30" t="s">
        <v>74</v>
      </c>
    </row>
    <row r="700" spans="1:18" s="32" customFormat="1" ht="23.1" customHeight="1">
      <c r="A700" s="104" t="s">
        <v>1398</v>
      </c>
      <c r="B700" s="93" t="s">
        <v>565</v>
      </c>
      <c r="C700" s="87">
        <v>1958</v>
      </c>
      <c r="D700" s="94" t="s">
        <v>27</v>
      </c>
      <c r="E700" s="94" t="s">
        <v>26</v>
      </c>
      <c r="F700" s="85">
        <v>2</v>
      </c>
      <c r="G700" s="85">
        <v>1</v>
      </c>
      <c r="H700" s="105">
        <v>244.29</v>
      </c>
      <c r="I700" s="105">
        <v>0</v>
      </c>
      <c r="J700" s="105">
        <v>244.29</v>
      </c>
      <c r="K700" s="97">
        <f t="shared" si="90"/>
        <v>1541430</v>
      </c>
      <c r="L700" s="82">
        <v>0</v>
      </c>
      <c r="M700" s="82">
        <v>0</v>
      </c>
      <c r="N700" s="82">
        <v>0</v>
      </c>
      <c r="O700" s="95">
        <v>1541430</v>
      </c>
      <c r="P700" s="105">
        <f t="shared" si="89"/>
        <v>6309.8366695321138</v>
      </c>
      <c r="Q700" s="97">
        <v>9673</v>
      </c>
      <c r="R700" s="27" t="s">
        <v>73</v>
      </c>
    </row>
    <row r="701" spans="1:18" s="32" customFormat="1" ht="23.1" customHeight="1">
      <c r="A701" s="104" t="s">
        <v>1399</v>
      </c>
      <c r="B701" s="93" t="s">
        <v>566</v>
      </c>
      <c r="C701" s="87">
        <v>1961</v>
      </c>
      <c r="D701" s="94" t="s">
        <v>27</v>
      </c>
      <c r="E701" s="94" t="s">
        <v>26</v>
      </c>
      <c r="F701" s="85">
        <v>2</v>
      </c>
      <c r="G701" s="85">
        <v>1</v>
      </c>
      <c r="H701" s="110">
        <v>284.60000000000002</v>
      </c>
      <c r="I701" s="110">
        <v>0</v>
      </c>
      <c r="J701" s="110">
        <v>284.60000000000002</v>
      </c>
      <c r="K701" s="97">
        <f t="shared" si="90"/>
        <v>1578000</v>
      </c>
      <c r="L701" s="82">
        <v>0</v>
      </c>
      <c r="M701" s="82">
        <v>0</v>
      </c>
      <c r="N701" s="82">
        <v>0</v>
      </c>
      <c r="O701" s="95">
        <v>1578000</v>
      </c>
      <c r="P701" s="105">
        <f t="shared" si="89"/>
        <v>5544.624033731553</v>
      </c>
      <c r="Q701" s="97">
        <v>9673</v>
      </c>
      <c r="R701" s="27" t="s">
        <v>74</v>
      </c>
    </row>
    <row r="702" spans="1:18" s="32" customFormat="1" ht="23.1" customHeight="1">
      <c r="A702" s="104" t="s">
        <v>1400</v>
      </c>
      <c r="B702" s="93" t="s">
        <v>567</v>
      </c>
      <c r="C702" s="87">
        <v>1958</v>
      </c>
      <c r="D702" s="94" t="s">
        <v>27</v>
      </c>
      <c r="E702" s="94" t="s">
        <v>26</v>
      </c>
      <c r="F702" s="85">
        <v>2</v>
      </c>
      <c r="G702" s="85">
        <v>1</v>
      </c>
      <c r="H702" s="110">
        <v>271.89999999999998</v>
      </c>
      <c r="I702" s="110">
        <v>0</v>
      </c>
      <c r="J702" s="110">
        <v>271.89999999999998</v>
      </c>
      <c r="K702" s="97">
        <f t="shared" si="90"/>
        <v>1514400</v>
      </c>
      <c r="L702" s="82">
        <v>0</v>
      </c>
      <c r="M702" s="82">
        <v>0</v>
      </c>
      <c r="N702" s="82">
        <v>0</v>
      </c>
      <c r="O702" s="95">
        <v>1514400</v>
      </c>
      <c r="P702" s="105">
        <f t="shared" si="89"/>
        <v>5569.6947407134985</v>
      </c>
      <c r="Q702" s="97">
        <v>9673</v>
      </c>
      <c r="R702" s="27" t="s">
        <v>73</v>
      </c>
    </row>
    <row r="703" spans="1:18" s="32" customFormat="1" ht="23.1" customHeight="1">
      <c r="A703" s="104" t="s">
        <v>1401</v>
      </c>
      <c r="B703" s="93" t="s">
        <v>568</v>
      </c>
      <c r="C703" s="87">
        <v>1958</v>
      </c>
      <c r="D703" s="94" t="s">
        <v>27</v>
      </c>
      <c r="E703" s="94" t="s">
        <v>26</v>
      </c>
      <c r="F703" s="85">
        <v>2</v>
      </c>
      <c r="G703" s="85">
        <v>1</v>
      </c>
      <c r="H703" s="110">
        <v>274.3</v>
      </c>
      <c r="I703" s="110">
        <v>0</v>
      </c>
      <c r="J703" s="110">
        <v>274.3</v>
      </c>
      <c r="K703" s="97">
        <f t="shared" si="90"/>
        <v>1514400</v>
      </c>
      <c r="L703" s="82">
        <v>0</v>
      </c>
      <c r="M703" s="82">
        <v>0</v>
      </c>
      <c r="N703" s="82">
        <v>0</v>
      </c>
      <c r="O703" s="95">
        <v>1514400</v>
      </c>
      <c r="P703" s="105">
        <f t="shared" si="89"/>
        <v>5520.9624498724024</v>
      </c>
      <c r="Q703" s="97">
        <v>9673</v>
      </c>
      <c r="R703" s="27" t="s">
        <v>73</v>
      </c>
    </row>
    <row r="704" spans="1:18" s="32" customFormat="1" ht="23.1" customHeight="1">
      <c r="A704" s="104" t="s">
        <v>1402</v>
      </c>
      <c r="B704" s="89" t="s">
        <v>569</v>
      </c>
      <c r="C704" s="87">
        <v>1959</v>
      </c>
      <c r="D704" s="94" t="s">
        <v>27</v>
      </c>
      <c r="E704" s="94" t="s">
        <v>26</v>
      </c>
      <c r="F704" s="85">
        <v>3</v>
      </c>
      <c r="G704" s="85">
        <v>3</v>
      </c>
      <c r="H704" s="110">
        <v>1458.4</v>
      </c>
      <c r="I704" s="110">
        <v>178.5</v>
      </c>
      <c r="J704" s="110">
        <v>1279.9000000000001</v>
      </c>
      <c r="K704" s="97">
        <f t="shared" si="90"/>
        <v>4175000</v>
      </c>
      <c r="L704" s="82">
        <v>0</v>
      </c>
      <c r="M704" s="82">
        <v>0</v>
      </c>
      <c r="N704" s="82">
        <v>0</v>
      </c>
      <c r="O704" s="95">
        <v>4175000</v>
      </c>
      <c r="P704" s="105">
        <f t="shared" si="89"/>
        <v>2862.7262753702685</v>
      </c>
      <c r="Q704" s="97">
        <v>9673</v>
      </c>
      <c r="R704" s="91" t="s">
        <v>73</v>
      </c>
    </row>
    <row r="705" spans="1:207" s="32" customFormat="1" ht="23.1" customHeight="1">
      <c r="A705" s="104" t="s">
        <v>1403</v>
      </c>
      <c r="B705" s="89" t="s">
        <v>570</v>
      </c>
      <c r="C705" s="87">
        <v>1959</v>
      </c>
      <c r="D705" s="94" t="s">
        <v>27</v>
      </c>
      <c r="E705" s="94" t="s">
        <v>26</v>
      </c>
      <c r="F705" s="85">
        <v>2</v>
      </c>
      <c r="G705" s="85">
        <v>1</v>
      </c>
      <c r="H705" s="110">
        <v>278.3</v>
      </c>
      <c r="I705" s="110">
        <v>0</v>
      </c>
      <c r="J705" s="110">
        <v>278.3</v>
      </c>
      <c r="K705" s="97">
        <f t="shared" si="90"/>
        <v>1376600</v>
      </c>
      <c r="L705" s="82">
        <v>0</v>
      </c>
      <c r="M705" s="82">
        <v>0</v>
      </c>
      <c r="N705" s="82">
        <v>0</v>
      </c>
      <c r="O705" s="95">
        <v>1376600</v>
      </c>
      <c r="P705" s="105">
        <f t="shared" si="89"/>
        <v>4946.4606539705355</v>
      </c>
      <c r="Q705" s="97">
        <v>9673</v>
      </c>
      <c r="R705" s="91" t="s">
        <v>73</v>
      </c>
    </row>
    <row r="706" spans="1:207" s="32" customFormat="1" ht="23.1" customHeight="1">
      <c r="A706" s="104" t="s">
        <v>1404</v>
      </c>
      <c r="B706" s="89" t="s">
        <v>571</v>
      </c>
      <c r="C706" s="87">
        <v>1959</v>
      </c>
      <c r="D706" s="94" t="s">
        <v>27</v>
      </c>
      <c r="E706" s="94" t="s">
        <v>26</v>
      </c>
      <c r="F706" s="85">
        <v>2</v>
      </c>
      <c r="G706" s="85">
        <v>2</v>
      </c>
      <c r="H706" s="110">
        <v>589.29999999999995</v>
      </c>
      <c r="I706" s="110">
        <v>0</v>
      </c>
      <c r="J706" s="110">
        <v>589.29999999999995</v>
      </c>
      <c r="K706" s="97">
        <f t="shared" si="90"/>
        <v>2070900</v>
      </c>
      <c r="L706" s="82">
        <v>0</v>
      </c>
      <c r="M706" s="82">
        <v>0</v>
      </c>
      <c r="N706" s="82">
        <v>0</v>
      </c>
      <c r="O706" s="95">
        <v>2070900</v>
      </c>
      <c r="P706" s="105">
        <f t="shared" si="89"/>
        <v>3514.169353470219</v>
      </c>
      <c r="Q706" s="97">
        <v>9673</v>
      </c>
      <c r="R706" s="91" t="s">
        <v>73</v>
      </c>
    </row>
    <row r="707" spans="1:207" s="32" customFormat="1" ht="23.1" customHeight="1">
      <c r="A707" s="104" t="s">
        <v>1405</v>
      </c>
      <c r="B707" s="93" t="s">
        <v>572</v>
      </c>
      <c r="C707" s="87">
        <v>1958</v>
      </c>
      <c r="D707" s="94" t="s">
        <v>27</v>
      </c>
      <c r="E707" s="94" t="s">
        <v>26</v>
      </c>
      <c r="F707" s="85">
        <v>2</v>
      </c>
      <c r="G707" s="85">
        <v>1</v>
      </c>
      <c r="H707" s="110">
        <v>355.89</v>
      </c>
      <c r="I707" s="110">
        <v>0</v>
      </c>
      <c r="J707" s="110">
        <v>355.89</v>
      </c>
      <c r="K707" s="97">
        <f t="shared" si="90"/>
        <v>2122840</v>
      </c>
      <c r="L707" s="82">
        <v>0</v>
      </c>
      <c r="M707" s="82">
        <v>0</v>
      </c>
      <c r="N707" s="82">
        <v>0</v>
      </c>
      <c r="O707" s="95">
        <v>2122840</v>
      </c>
      <c r="P707" s="105">
        <f t="shared" si="89"/>
        <v>5964.8767877715027</v>
      </c>
      <c r="Q707" s="97">
        <v>9673</v>
      </c>
      <c r="R707" s="27" t="s">
        <v>73</v>
      </c>
    </row>
    <row r="708" spans="1:207" s="32" customFormat="1" ht="23.1" customHeight="1">
      <c r="A708" s="104" t="s">
        <v>1406</v>
      </c>
      <c r="B708" s="93" t="s">
        <v>573</v>
      </c>
      <c r="C708" s="87">
        <v>1961</v>
      </c>
      <c r="D708" s="94" t="s">
        <v>27</v>
      </c>
      <c r="E708" s="94" t="s">
        <v>26</v>
      </c>
      <c r="F708" s="85">
        <v>3</v>
      </c>
      <c r="G708" s="85">
        <v>3</v>
      </c>
      <c r="H708" s="110">
        <v>1089.8</v>
      </c>
      <c r="I708" s="110">
        <v>181.4</v>
      </c>
      <c r="J708" s="110">
        <v>908.4</v>
      </c>
      <c r="K708" s="97">
        <f t="shared" si="90"/>
        <v>3904170</v>
      </c>
      <c r="L708" s="82">
        <v>0</v>
      </c>
      <c r="M708" s="82">
        <v>0</v>
      </c>
      <c r="N708" s="82">
        <v>0</v>
      </c>
      <c r="O708" s="95">
        <v>3904170</v>
      </c>
      <c r="P708" s="105">
        <f t="shared" si="89"/>
        <v>3582.4646724169575</v>
      </c>
      <c r="Q708" s="97">
        <v>9673</v>
      </c>
      <c r="R708" s="27" t="s">
        <v>74</v>
      </c>
    </row>
    <row r="709" spans="1:207" s="67" customFormat="1" ht="23.1" customHeight="1">
      <c r="A709" s="104" t="s">
        <v>1407</v>
      </c>
      <c r="B709" s="59" t="s">
        <v>1780</v>
      </c>
      <c r="C709" s="87">
        <v>1952</v>
      </c>
      <c r="D709" s="87" t="s">
        <v>27</v>
      </c>
      <c r="E709" s="87" t="s">
        <v>26</v>
      </c>
      <c r="F709" s="85">
        <v>3</v>
      </c>
      <c r="G709" s="85">
        <v>3</v>
      </c>
      <c r="H709" s="110">
        <v>2147.1999999999998</v>
      </c>
      <c r="I709" s="110">
        <v>1695.6</v>
      </c>
      <c r="J709" s="110">
        <v>189.26</v>
      </c>
      <c r="K709" s="105">
        <f>SUM(L709:O709)</f>
        <v>8288852.0800000001</v>
      </c>
      <c r="L709" s="105">
        <v>0</v>
      </c>
      <c r="M709" s="105">
        <v>0</v>
      </c>
      <c r="N709" s="105">
        <v>0</v>
      </c>
      <c r="O709" s="95">
        <v>8288852.0800000001</v>
      </c>
      <c r="P709" s="105">
        <f t="shared" si="89"/>
        <v>3860.3074143070048</v>
      </c>
      <c r="Q709" s="105">
        <v>9673</v>
      </c>
      <c r="R709" s="91" t="s">
        <v>72</v>
      </c>
    </row>
    <row r="710" spans="1:207" s="32" customFormat="1" ht="23.1" customHeight="1">
      <c r="A710" s="104" t="s">
        <v>1408</v>
      </c>
      <c r="B710" s="93" t="s">
        <v>574</v>
      </c>
      <c r="C710" s="87">
        <v>1959</v>
      </c>
      <c r="D710" s="94" t="s">
        <v>27</v>
      </c>
      <c r="E710" s="94" t="s">
        <v>26</v>
      </c>
      <c r="F710" s="85">
        <v>2</v>
      </c>
      <c r="G710" s="85">
        <v>1</v>
      </c>
      <c r="H710" s="110">
        <v>283.2</v>
      </c>
      <c r="I710" s="110">
        <v>0</v>
      </c>
      <c r="J710" s="110">
        <v>283.2</v>
      </c>
      <c r="K710" s="97">
        <f t="shared" si="90"/>
        <v>1678700</v>
      </c>
      <c r="L710" s="82">
        <v>0</v>
      </c>
      <c r="M710" s="82">
        <v>0</v>
      </c>
      <c r="N710" s="82">
        <v>0</v>
      </c>
      <c r="O710" s="95">
        <v>1678700</v>
      </c>
      <c r="P710" s="105">
        <f t="shared" si="89"/>
        <v>5927.6129943502829</v>
      </c>
      <c r="Q710" s="97">
        <v>9673</v>
      </c>
      <c r="R710" s="91" t="s">
        <v>73</v>
      </c>
    </row>
    <row r="711" spans="1:207" s="32" customFormat="1" ht="23.1" customHeight="1">
      <c r="A711" s="104" t="s">
        <v>1409</v>
      </c>
      <c r="B711" s="93" t="s">
        <v>575</v>
      </c>
      <c r="C711" s="87">
        <v>1958</v>
      </c>
      <c r="D711" s="94" t="s">
        <v>27</v>
      </c>
      <c r="E711" s="94" t="s">
        <v>26</v>
      </c>
      <c r="F711" s="85">
        <v>2</v>
      </c>
      <c r="G711" s="85">
        <v>1</v>
      </c>
      <c r="H711" s="110">
        <v>273.3</v>
      </c>
      <c r="I711" s="110">
        <v>0</v>
      </c>
      <c r="J711" s="110">
        <v>273.3</v>
      </c>
      <c r="K711" s="97">
        <f t="shared" si="90"/>
        <v>1673400</v>
      </c>
      <c r="L711" s="82">
        <v>0</v>
      </c>
      <c r="M711" s="82">
        <v>0</v>
      </c>
      <c r="N711" s="82">
        <v>0</v>
      </c>
      <c r="O711" s="95">
        <v>1673400</v>
      </c>
      <c r="P711" s="105">
        <f t="shared" si="89"/>
        <v>6122.9418221734359</v>
      </c>
      <c r="Q711" s="97">
        <v>9673</v>
      </c>
      <c r="R711" s="27" t="s">
        <v>73</v>
      </c>
    </row>
    <row r="712" spans="1:207" s="32" customFormat="1" ht="23.1" customHeight="1">
      <c r="A712" s="104" t="s">
        <v>1410</v>
      </c>
      <c r="B712" s="93" t="s">
        <v>576</v>
      </c>
      <c r="C712" s="87">
        <v>1959</v>
      </c>
      <c r="D712" s="94" t="s">
        <v>27</v>
      </c>
      <c r="E712" s="94" t="s">
        <v>26</v>
      </c>
      <c r="F712" s="85">
        <v>2</v>
      </c>
      <c r="G712" s="85">
        <v>3</v>
      </c>
      <c r="H712" s="110">
        <v>874.2</v>
      </c>
      <c r="I712" s="110">
        <v>0</v>
      </c>
      <c r="J712" s="110">
        <v>874.2</v>
      </c>
      <c r="K712" s="97">
        <f t="shared" si="90"/>
        <v>4551300</v>
      </c>
      <c r="L712" s="82">
        <v>0</v>
      </c>
      <c r="M712" s="82">
        <v>0</v>
      </c>
      <c r="N712" s="82">
        <v>0</v>
      </c>
      <c r="O712" s="95">
        <v>4551300</v>
      </c>
      <c r="P712" s="105">
        <f t="shared" si="89"/>
        <v>5206.2457103637607</v>
      </c>
      <c r="Q712" s="97">
        <v>9673</v>
      </c>
      <c r="R712" s="91" t="s">
        <v>73</v>
      </c>
    </row>
    <row r="713" spans="1:207" s="32" customFormat="1" ht="23.1" customHeight="1">
      <c r="A713" s="104" t="s">
        <v>1411</v>
      </c>
      <c r="B713" s="93" t="s">
        <v>577</v>
      </c>
      <c r="C713" s="87">
        <v>1962</v>
      </c>
      <c r="D713" s="94" t="s">
        <v>27</v>
      </c>
      <c r="E713" s="94" t="s">
        <v>26</v>
      </c>
      <c r="F713" s="85">
        <v>3</v>
      </c>
      <c r="G713" s="85">
        <v>3</v>
      </c>
      <c r="H713" s="110">
        <v>1514.05</v>
      </c>
      <c r="I713" s="110">
        <v>0</v>
      </c>
      <c r="J713" s="110">
        <v>1514.05</v>
      </c>
      <c r="K713" s="97">
        <f t="shared" si="90"/>
        <v>8498250</v>
      </c>
      <c r="L713" s="82">
        <v>0</v>
      </c>
      <c r="M713" s="82">
        <v>0</v>
      </c>
      <c r="N713" s="82">
        <v>0</v>
      </c>
      <c r="O713" s="95">
        <v>8498250</v>
      </c>
      <c r="P713" s="105">
        <f t="shared" si="89"/>
        <v>5612.9255969089527</v>
      </c>
      <c r="Q713" s="97">
        <v>9673</v>
      </c>
      <c r="R713" s="27" t="s">
        <v>74</v>
      </c>
    </row>
    <row r="714" spans="1:207" s="32" customFormat="1" ht="18" customHeight="1">
      <c r="A714" s="104" t="s">
        <v>1412</v>
      </c>
      <c r="B714" s="93" t="s">
        <v>579</v>
      </c>
      <c r="C714" s="87">
        <v>1961</v>
      </c>
      <c r="D714" s="94" t="s">
        <v>27</v>
      </c>
      <c r="E714" s="94" t="s">
        <v>26</v>
      </c>
      <c r="F714" s="85">
        <v>5</v>
      </c>
      <c r="G714" s="85">
        <v>4</v>
      </c>
      <c r="H714" s="110">
        <v>3115.88</v>
      </c>
      <c r="I714" s="110">
        <v>0</v>
      </c>
      <c r="J714" s="110">
        <v>3115.88</v>
      </c>
      <c r="K714" s="97">
        <f>SUM(L714:O714)</f>
        <v>6628900</v>
      </c>
      <c r="L714" s="82">
        <v>0</v>
      </c>
      <c r="M714" s="82">
        <v>0</v>
      </c>
      <c r="N714" s="82">
        <v>0</v>
      </c>
      <c r="O714" s="95">
        <v>6628900</v>
      </c>
      <c r="P714" s="105">
        <f>K714/H714</f>
        <v>2127.4567698370925</v>
      </c>
      <c r="Q714" s="97">
        <v>9673</v>
      </c>
      <c r="R714" s="27" t="s">
        <v>74</v>
      </c>
    </row>
    <row r="715" spans="1:207" s="32" customFormat="1" ht="23.1" customHeight="1">
      <c r="A715" s="104" t="s">
        <v>1413</v>
      </c>
      <c r="B715" s="93" t="s">
        <v>578</v>
      </c>
      <c r="C715" s="87">
        <v>1959</v>
      </c>
      <c r="D715" s="94" t="s">
        <v>27</v>
      </c>
      <c r="E715" s="94" t="s">
        <v>26</v>
      </c>
      <c r="F715" s="85">
        <v>2</v>
      </c>
      <c r="G715" s="85">
        <v>2</v>
      </c>
      <c r="H715" s="110">
        <v>476.2</v>
      </c>
      <c r="I715" s="110">
        <v>0</v>
      </c>
      <c r="J715" s="110">
        <v>476.2</v>
      </c>
      <c r="K715" s="97">
        <f t="shared" si="90"/>
        <v>2781100</v>
      </c>
      <c r="L715" s="82">
        <v>0</v>
      </c>
      <c r="M715" s="82">
        <v>0</v>
      </c>
      <c r="N715" s="82">
        <v>0</v>
      </c>
      <c r="O715" s="95">
        <v>2781100</v>
      </c>
      <c r="P715" s="105">
        <f t="shared" si="89"/>
        <v>5840.1931961360779</v>
      </c>
      <c r="Q715" s="97">
        <v>9673</v>
      </c>
      <c r="R715" s="91" t="s">
        <v>73</v>
      </c>
    </row>
    <row r="716" spans="1:207" s="32" customFormat="1" ht="23.1" customHeight="1">
      <c r="A716" s="104" t="s">
        <v>1414</v>
      </c>
      <c r="B716" s="93" t="s">
        <v>580</v>
      </c>
      <c r="C716" s="87">
        <v>1957</v>
      </c>
      <c r="D716" s="94" t="s">
        <v>27</v>
      </c>
      <c r="E716" s="94" t="s">
        <v>26</v>
      </c>
      <c r="F716" s="85">
        <v>4</v>
      </c>
      <c r="G716" s="85">
        <v>4</v>
      </c>
      <c r="H716" s="110">
        <v>2402.14</v>
      </c>
      <c r="I716" s="110">
        <v>217.7</v>
      </c>
      <c r="J716" s="110">
        <v>2184.44</v>
      </c>
      <c r="K716" s="97">
        <f t="shared" si="90"/>
        <v>7275500</v>
      </c>
      <c r="L716" s="82">
        <v>0</v>
      </c>
      <c r="M716" s="82">
        <v>0</v>
      </c>
      <c r="N716" s="82">
        <v>0</v>
      </c>
      <c r="O716" s="95">
        <v>7275500</v>
      </c>
      <c r="P716" s="105">
        <f t="shared" si="89"/>
        <v>3028.7576910588059</v>
      </c>
      <c r="Q716" s="97">
        <v>9673</v>
      </c>
      <c r="R716" s="91" t="s">
        <v>72</v>
      </c>
    </row>
    <row r="717" spans="1:207" s="32" customFormat="1" ht="23.1" customHeight="1">
      <c r="A717" s="104" t="s">
        <v>1415</v>
      </c>
      <c r="B717" s="93" t="s">
        <v>581</v>
      </c>
      <c r="C717" s="87" t="s">
        <v>924</v>
      </c>
      <c r="D717" s="87"/>
      <c r="E717" s="94" t="s">
        <v>26</v>
      </c>
      <c r="F717" s="85">
        <v>4</v>
      </c>
      <c r="G717" s="85">
        <v>4</v>
      </c>
      <c r="H717" s="110">
        <v>3482.4</v>
      </c>
      <c r="I717" s="110">
        <v>246.7</v>
      </c>
      <c r="J717" s="110">
        <v>2321.61</v>
      </c>
      <c r="K717" s="97">
        <f t="shared" si="90"/>
        <v>11446060</v>
      </c>
      <c r="L717" s="82">
        <v>0</v>
      </c>
      <c r="M717" s="82">
        <v>0</v>
      </c>
      <c r="N717" s="82">
        <v>0</v>
      </c>
      <c r="O717" s="95">
        <v>11446060</v>
      </c>
      <c r="P717" s="105">
        <f t="shared" si="89"/>
        <v>3286.8309212037675</v>
      </c>
      <c r="Q717" s="97">
        <v>9673</v>
      </c>
      <c r="R717" s="91" t="s">
        <v>72</v>
      </c>
    </row>
    <row r="718" spans="1:207" s="87" customFormat="1" ht="23.1" customHeight="1">
      <c r="A718" s="104" t="s">
        <v>1416</v>
      </c>
      <c r="B718" s="93" t="s">
        <v>582</v>
      </c>
      <c r="C718" s="87">
        <v>1959</v>
      </c>
      <c r="D718" s="94" t="s">
        <v>27</v>
      </c>
      <c r="E718" s="94" t="s">
        <v>26</v>
      </c>
      <c r="F718" s="85">
        <v>2</v>
      </c>
      <c r="G718" s="85">
        <v>2</v>
      </c>
      <c r="H718" s="110">
        <v>278.13</v>
      </c>
      <c r="I718" s="110">
        <v>0</v>
      </c>
      <c r="J718" s="110">
        <v>278.13</v>
      </c>
      <c r="K718" s="97">
        <f t="shared" si="90"/>
        <v>1576940</v>
      </c>
      <c r="L718" s="82">
        <v>0</v>
      </c>
      <c r="M718" s="82">
        <v>0</v>
      </c>
      <c r="N718" s="82">
        <v>0</v>
      </c>
      <c r="O718" s="95">
        <v>1576940</v>
      </c>
      <c r="P718" s="105">
        <f t="shared" si="89"/>
        <v>5669.7947003199943</v>
      </c>
      <c r="Q718" s="97">
        <v>9673</v>
      </c>
      <c r="R718" s="91" t="s">
        <v>73</v>
      </c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  <c r="BO718" s="32"/>
      <c r="BP718" s="32"/>
      <c r="BQ718" s="32"/>
      <c r="BR718" s="32"/>
      <c r="BS718" s="32"/>
      <c r="BT718" s="32"/>
      <c r="BU718" s="32"/>
      <c r="BV718" s="32"/>
      <c r="BW718" s="32"/>
      <c r="BX718" s="32"/>
      <c r="BY718" s="32"/>
      <c r="BZ718" s="32"/>
      <c r="CA718" s="32"/>
      <c r="CB718" s="32"/>
      <c r="CC718" s="32"/>
      <c r="CD718" s="32"/>
      <c r="CE718" s="32"/>
      <c r="CF718" s="32"/>
      <c r="CG718" s="32"/>
      <c r="CH718" s="32"/>
      <c r="CI718" s="32"/>
      <c r="CJ718" s="32"/>
      <c r="CK718" s="32"/>
      <c r="CL718" s="32"/>
      <c r="CM718" s="32"/>
      <c r="CN718" s="32"/>
      <c r="CO718" s="32"/>
      <c r="CP718" s="32"/>
      <c r="CQ718" s="32"/>
      <c r="CR718" s="32"/>
      <c r="CS718" s="32"/>
      <c r="CT718" s="32"/>
      <c r="CU718" s="32"/>
      <c r="CV718" s="32"/>
      <c r="CW718" s="32"/>
      <c r="CX718" s="32"/>
      <c r="CY718" s="32"/>
      <c r="CZ718" s="32"/>
      <c r="DA718" s="32"/>
      <c r="DB718" s="32"/>
      <c r="DC718" s="32"/>
      <c r="DD718" s="32"/>
      <c r="DE718" s="32"/>
      <c r="DF718" s="32"/>
      <c r="DG718" s="32"/>
      <c r="DH718" s="32"/>
      <c r="DI718" s="32"/>
      <c r="DJ718" s="32"/>
      <c r="DK718" s="32"/>
      <c r="DL718" s="32"/>
      <c r="DM718" s="32"/>
      <c r="DN718" s="32"/>
      <c r="DO718" s="32"/>
      <c r="DP718" s="32"/>
      <c r="DQ718" s="32"/>
      <c r="DR718" s="32"/>
      <c r="DS718" s="32"/>
      <c r="DT718" s="32"/>
      <c r="DU718" s="32"/>
      <c r="DV718" s="32"/>
      <c r="DW718" s="32"/>
      <c r="DX718" s="32"/>
      <c r="DY718" s="32"/>
      <c r="DZ718" s="32"/>
      <c r="EA718" s="32"/>
      <c r="EB718" s="32"/>
      <c r="EC718" s="32"/>
      <c r="ED718" s="32"/>
      <c r="EE718" s="32"/>
      <c r="EF718" s="32"/>
      <c r="EG718" s="32"/>
      <c r="EH718" s="32"/>
      <c r="EI718" s="32"/>
      <c r="EJ718" s="32"/>
      <c r="EK718" s="32"/>
      <c r="EL718" s="32"/>
      <c r="EM718" s="32"/>
      <c r="EN718" s="32"/>
      <c r="EO718" s="32"/>
      <c r="EP718" s="32"/>
      <c r="EQ718" s="32"/>
      <c r="ER718" s="32"/>
      <c r="ES718" s="32"/>
      <c r="ET718" s="32"/>
      <c r="EU718" s="32"/>
      <c r="EV718" s="32"/>
      <c r="EW718" s="32"/>
      <c r="EX718" s="32"/>
      <c r="EY718" s="32"/>
      <c r="EZ718" s="32"/>
      <c r="FA718" s="32"/>
      <c r="FB718" s="32"/>
      <c r="FC718" s="32"/>
      <c r="FD718" s="32"/>
      <c r="FE718" s="32"/>
      <c r="FF718" s="32"/>
      <c r="FG718" s="32"/>
      <c r="FH718" s="32"/>
      <c r="FI718" s="32"/>
      <c r="FJ718" s="32"/>
      <c r="FK718" s="32"/>
      <c r="FL718" s="32"/>
      <c r="FM718" s="32"/>
      <c r="FN718" s="32"/>
      <c r="FO718" s="32"/>
      <c r="FP718" s="32"/>
      <c r="FQ718" s="32"/>
      <c r="FR718" s="32"/>
      <c r="FS718" s="32"/>
      <c r="FT718" s="32"/>
      <c r="FU718" s="32"/>
      <c r="FV718" s="32"/>
      <c r="FW718" s="32"/>
      <c r="FX718" s="32"/>
      <c r="FY718" s="32"/>
      <c r="FZ718" s="32"/>
      <c r="GA718" s="32"/>
      <c r="GB718" s="32"/>
      <c r="GC718" s="32"/>
      <c r="GD718" s="32"/>
      <c r="GE718" s="32"/>
      <c r="GF718" s="32"/>
      <c r="GG718" s="32"/>
      <c r="GH718" s="32"/>
      <c r="GI718" s="32"/>
      <c r="GJ718" s="32"/>
      <c r="GK718" s="32"/>
      <c r="GL718" s="32"/>
      <c r="GM718" s="32"/>
      <c r="GN718" s="32"/>
      <c r="GO718" s="32"/>
      <c r="GP718" s="32"/>
      <c r="GQ718" s="32"/>
      <c r="GR718" s="32"/>
      <c r="GS718" s="32"/>
      <c r="GT718" s="32"/>
      <c r="GU718" s="32"/>
      <c r="GV718" s="32"/>
      <c r="GW718" s="32"/>
      <c r="GX718" s="32"/>
      <c r="GY718" s="32"/>
    </row>
    <row r="719" spans="1:207" s="87" customFormat="1" ht="23.1" customHeight="1">
      <c r="A719" s="104" t="s">
        <v>1417</v>
      </c>
      <c r="B719" s="93" t="s">
        <v>583</v>
      </c>
      <c r="C719" s="87">
        <v>1960</v>
      </c>
      <c r="D719" s="94" t="s">
        <v>27</v>
      </c>
      <c r="E719" s="94" t="s">
        <v>26</v>
      </c>
      <c r="F719" s="85">
        <v>3</v>
      </c>
      <c r="G719" s="85">
        <v>3</v>
      </c>
      <c r="H719" s="110">
        <v>1601.65</v>
      </c>
      <c r="I719" s="110">
        <v>172.1</v>
      </c>
      <c r="J719" s="110">
        <v>1429.55</v>
      </c>
      <c r="K719" s="97">
        <f t="shared" si="90"/>
        <v>4913290</v>
      </c>
      <c r="L719" s="82">
        <v>0</v>
      </c>
      <c r="M719" s="82">
        <v>0</v>
      </c>
      <c r="N719" s="82">
        <v>0</v>
      </c>
      <c r="O719" s="95">
        <v>4913290</v>
      </c>
      <c r="P719" s="105">
        <f t="shared" si="89"/>
        <v>3067.6427434208472</v>
      </c>
      <c r="Q719" s="97">
        <v>9673</v>
      </c>
      <c r="R719" s="30" t="s">
        <v>74</v>
      </c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  <c r="BO719" s="32"/>
      <c r="BP719" s="32"/>
      <c r="BQ719" s="32"/>
      <c r="BR719" s="32"/>
      <c r="BS719" s="32"/>
      <c r="BT719" s="32"/>
      <c r="BU719" s="32"/>
      <c r="BV719" s="32"/>
      <c r="BW719" s="32"/>
      <c r="BX719" s="32"/>
      <c r="BY719" s="32"/>
      <c r="BZ719" s="32"/>
      <c r="CA719" s="32"/>
      <c r="CB719" s="32"/>
      <c r="CC719" s="32"/>
      <c r="CD719" s="32"/>
      <c r="CE719" s="32"/>
      <c r="CF719" s="32"/>
      <c r="CG719" s="32"/>
      <c r="CH719" s="32"/>
      <c r="CI719" s="32"/>
      <c r="CJ719" s="32"/>
      <c r="CK719" s="32"/>
      <c r="CL719" s="32"/>
      <c r="CM719" s="32"/>
      <c r="CN719" s="32"/>
      <c r="CO719" s="32"/>
      <c r="CP719" s="32"/>
      <c r="CQ719" s="32"/>
      <c r="CR719" s="32"/>
      <c r="CS719" s="32"/>
      <c r="CT719" s="32"/>
      <c r="CU719" s="32"/>
      <c r="CV719" s="32"/>
      <c r="CW719" s="32"/>
      <c r="CX719" s="32"/>
      <c r="CY719" s="32"/>
      <c r="CZ719" s="32"/>
      <c r="DA719" s="32"/>
      <c r="DB719" s="32"/>
      <c r="DC719" s="32"/>
      <c r="DD719" s="32"/>
      <c r="DE719" s="32"/>
      <c r="DF719" s="32"/>
      <c r="DG719" s="32"/>
      <c r="DH719" s="32"/>
      <c r="DI719" s="32"/>
      <c r="DJ719" s="32"/>
      <c r="DK719" s="32"/>
      <c r="DL719" s="32"/>
      <c r="DM719" s="32"/>
      <c r="DN719" s="32"/>
      <c r="DO719" s="32"/>
      <c r="DP719" s="32"/>
      <c r="DQ719" s="32"/>
      <c r="DR719" s="32"/>
      <c r="DS719" s="32"/>
      <c r="DT719" s="32"/>
      <c r="DU719" s="32"/>
      <c r="DV719" s="32"/>
      <c r="DW719" s="32"/>
      <c r="DX719" s="32"/>
      <c r="DY719" s="32"/>
      <c r="DZ719" s="32"/>
      <c r="EA719" s="32"/>
      <c r="EB719" s="32"/>
      <c r="EC719" s="32"/>
      <c r="ED719" s="32"/>
      <c r="EE719" s="32"/>
      <c r="EF719" s="32"/>
      <c r="EG719" s="32"/>
      <c r="EH719" s="32"/>
      <c r="EI719" s="32"/>
      <c r="EJ719" s="32"/>
      <c r="EK719" s="32"/>
      <c r="EL719" s="32"/>
      <c r="EM719" s="32"/>
      <c r="EN719" s="32"/>
      <c r="EO719" s="32"/>
      <c r="EP719" s="32"/>
      <c r="EQ719" s="32"/>
      <c r="ER719" s="32"/>
      <c r="ES719" s="32"/>
      <c r="ET719" s="32"/>
      <c r="EU719" s="32"/>
      <c r="EV719" s="32"/>
      <c r="EW719" s="32"/>
      <c r="EX719" s="32"/>
      <c r="EY719" s="32"/>
      <c r="EZ719" s="32"/>
      <c r="FA719" s="32"/>
      <c r="FB719" s="32"/>
      <c r="FC719" s="32"/>
      <c r="FD719" s="32"/>
      <c r="FE719" s="32"/>
      <c r="FF719" s="32"/>
      <c r="FG719" s="32"/>
      <c r="FH719" s="32"/>
      <c r="FI719" s="32"/>
      <c r="FJ719" s="32"/>
      <c r="FK719" s="32"/>
      <c r="FL719" s="32"/>
      <c r="FM719" s="32"/>
      <c r="FN719" s="32"/>
      <c r="FO719" s="32"/>
      <c r="FP719" s="32"/>
      <c r="FQ719" s="32"/>
      <c r="FR719" s="32"/>
      <c r="FS719" s="32"/>
      <c r="FT719" s="32"/>
      <c r="FU719" s="32"/>
      <c r="FV719" s="32"/>
      <c r="FW719" s="32"/>
      <c r="FX719" s="32"/>
      <c r="FY719" s="32"/>
      <c r="FZ719" s="32"/>
      <c r="GA719" s="32"/>
      <c r="GB719" s="32"/>
      <c r="GC719" s="32"/>
      <c r="GD719" s="32"/>
      <c r="GE719" s="32"/>
      <c r="GF719" s="32"/>
      <c r="GG719" s="32"/>
      <c r="GH719" s="32"/>
      <c r="GI719" s="32"/>
      <c r="GJ719" s="32"/>
      <c r="GK719" s="32"/>
      <c r="GL719" s="32"/>
      <c r="GM719" s="32"/>
      <c r="GN719" s="32"/>
      <c r="GO719" s="32"/>
      <c r="GP719" s="32"/>
      <c r="GQ719" s="32"/>
      <c r="GR719" s="32"/>
      <c r="GS719" s="32"/>
      <c r="GT719" s="32"/>
      <c r="GU719" s="32"/>
      <c r="GV719" s="32"/>
      <c r="GW719" s="32"/>
      <c r="GX719" s="32"/>
      <c r="GY719" s="32"/>
    </row>
    <row r="720" spans="1:207" s="32" customFormat="1" ht="23.1" customHeight="1">
      <c r="A720" s="104" t="s">
        <v>1418</v>
      </c>
      <c r="B720" s="93" t="s">
        <v>584</v>
      </c>
      <c r="C720" s="87">
        <v>1959</v>
      </c>
      <c r="D720" s="94" t="s">
        <v>27</v>
      </c>
      <c r="E720" s="94" t="s">
        <v>26</v>
      </c>
      <c r="F720" s="85">
        <v>2</v>
      </c>
      <c r="G720" s="85">
        <v>2</v>
      </c>
      <c r="H720" s="110">
        <v>431.7</v>
      </c>
      <c r="I720" s="110">
        <v>0</v>
      </c>
      <c r="J720" s="110">
        <v>431.7</v>
      </c>
      <c r="K720" s="97">
        <f t="shared" si="90"/>
        <v>2600370</v>
      </c>
      <c r="L720" s="82">
        <v>0</v>
      </c>
      <c r="M720" s="82">
        <v>0</v>
      </c>
      <c r="N720" s="82">
        <v>0</v>
      </c>
      <c r="O720" s="95">
        <v>2600370</v>
      </c>
      <c r="P720" s="105">
        <f t="shared" si="89"/>
        <v>6023.5580264072278</v>
      </c>
      <c r="Q720" s="97">
        <v>9673</v>
      </c>
      <c r="R720" s="91" t="s">
        <v>73</v>
      </c>
    </row>
    <row r="721" spans="1:207" s="32" customFormat="1" ht="23.1" customHeight="1">
      <c r="A721" s="176" t="s">
        <v>1861</v>
      </c>
      <c r="B721" s="146" t="s">
        <v>585</v>
      </c>
      <c r="C721" s="145">
        <v>1956</v>
      </c>
      <c r="D721" s="127" t="s">
        <v>27</v>
      </c>
      <c r="E721" s="127" t="s">
        <v>26</v>
      </c>
      <c r="F721" s="136">
        <v>2</v>
      </c>
      <c r="G721" s="136">
        <v>1</v>
      </c>
      <c r="H721" s="186">
        <v>712.2</v>
      </c>
      <c r="I721" s="186">
        <v>0</v>
      </c>
      <c r="J721" s="186">
        <v>712.2</v>
      </c>
      <c r="K721" s="97">
        <f>SUM(L721:O721)</f>
        <v>300000</v>
      </c>
      <c r="L721" s="82">
        <v>0</v>
      </c>
      <c r="M721" s="82">
        <v>0</v>
      </c>
      <c r="N721" s="82">
        <v>0</v>
      </c>
      <c r="O721" s="95">
        <v>300000</v>
      </c>
      <c r="P721" s="105">
        <f t="shared" si="89"/>
        <v>421.22999157540016</v>
      </c>
      <c r="Q721" s="97">
        <v>9673</v>
      </c>
      <c r="R721" s="91" t="s">
        <v>72</v>
      </c>
    </row>
    <row r="722" spans="1:207" s="32" customFormat="1" ht="23.1" customHeight="1">
      <c r="A722" s="176"/>
      <c r="B722" s="146"/>
      <c r="C722" s="145"/>
      <c r="D722" s="127"/>
      <c r="E722" s="127"/>
      <c r="F722" s="136"/>
      <c r="G722" s="136"/>
      <c r="H722" s="186"/>
      <c r="I722" s="186"/>
      <c r="J722" s="186"/>
      <c r="K722" s="97">
        <f t="shared" si="90"/>
        <v>3665140</v>
      </c>
      <c r="L722" s="82">
        <v>0</v>
      </c>
      <c r="M722" s="82">
        <v>0</v>
      </c>
      <c r="N722" s="82">
        <v>0</v>
      </c>
      <c r="O722" s="82">
        <v>3665140</v>
      </c>
      <c r="P722" s="105">
        <f>K722/H721</f>
        <v>5146.22297107554</v>
      </c>
      <c r="Q722" s="97">
        <v>9673</v>
      </c>
      <c r="R722" s="91" t="s">
        <v>73</v>
      </c>
      <c r="S722" s="88"/>
      <c r="T722" s="88"/>
      <c r="U722" s="88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  <c r="AL722" s="87"/>
      <c r="AM722" s="87"/>
      <c r="AN722" s="87"/>
      <c r="AO722" s="87"/>
      <c r="AP722" s="87"/>
      <c r="AQ722" s="87"/>
      <c r="AR722" s="87"/>
      <c r="AS722" s="87"/>
      <c r="AT722" s="87"/>
      <c r="AU722" s="87"/>
      <c r="AV722" s="87"/>
      <c r="AW722" s="87"/>
      <c r="AX722" s="87"/>
      <c r="AY722" s="87"/>
      <c r="AZ722" s="87"/>
      <c r="BA722" s="87"/>
      <c r="BB722" s="87"/>
      <c r="BC722" s="87"/>
      <c r="BD722" s="87"/>
      <c r="BE722" s="87"/>
      <c r="BF722" s="87"/>
      <c r="BG722" s="87"/>
      <c r="BH722" s="87"/>
      <c r="BI722" s="87"/>
      <c r="BJ722" s="87"/>
      <c r="BK722" s="87"/>
      <c r="BL722" s="87"/>
      <c r="BM722" s="87"/>
      <c r="BN722" s="87"/>
      <c r="BO722" s="87"/>
      <c r="BP722" s="87"/>
      <c r="BQ722" s="87"/>
      <c r="BR722" s="87"/>
      <c r="BS722" s="87"/>
      <c r="BT722" s="87"/>
      <c r="BU722" s="87"/>
      <c r="BV722" s="87"/>
      <c r="BW722" s="87"/>
      <c r="BX722" s="87"/>
      <c r="BY722" s="87"/>
      <c r="BZ722" s="87"/>
      <c r="CA722" s="87"/>
      <c r="CB722" s="87"/>
      <c r="CC722" s="87"/>
      <c r="CD722" s="87"/>
      <c r="CE722" s="87"/>
      <c r="CF722" s="87"/>
      <c r="CG722" s="87"/>
      <c r="CH722" s="87"/>
      <c r="CI722" s="87"/>
      <c r="CJ722" s="87"/>
      <c r="CK722" s="87"/>
      <c r="CL722" s="87"/>
      <c r="CM722" s="87"/>
      <c r="CN722" s="87"/>
      <c r="CO722" s="87"/>
      <c r="CP722" s="87"/>
      <c r="CQ722" s="87"/>
      <c r="CR722" s="87"/>
      <c r="CS722" s="87"/>
      <c r="CT722" s="87"/>
      <c r="CU722" s="87"/>
      <c r="CV722" s="87"/>
      <c r="CW722" s="87"/>
      <c r="CX722" s="87"/>
      <c r="CY722" s="87"/>
      <c r="CZ722" s="87"/>
      <c r="DA722" s="87"/>
      <c r="DB722" s="87"/>
      <c r="DC722" s="87"/>
      <c r="DD722" s="87"/>
      <c r="DE722" s="87"/>
      <c r="DF722" s="87"/>
      <c r="DG722" s="87"/>
      <c r="DH722" s="87"/>
      <c r="DI722" s="87"/>
      <c r="DJ722" s="87"/>
      <c r="DK722" s="87"/>
      <c r="DL722" s="87"/>
      <c r="DM722" s="87"/>
      <c r="DN722" s="87"/>
      <c r="DO722" s="87"/>
      <c r="DP722" s="87"/>
      <c r="DQ722" s="87"/>
      <c r="DR722" s="87"/>
      <c r="DS722" s="87"/>
      <c r="DT722" s="87"/>
      <c r="DU722" s="87"/>
      <c r="DV722" s="87"/>
      <c r="DW722" s="87"/>
      <c r="DX722" s="87"/>
      <c r="DY722" s="87"/>
      <c r="DZ722" s="87"/>
      <c r="EA722" s="87"/>
      <c r="EB722" s="87"/>
      <c r="EC722" s="87"/>
      <c r="ED722" s="87"/>
      <c r="EE722" s="87"/>
      <c r="EF722" s="87"/>
      <c r="EG722" s="87"/>
      <c r="EH722" s="87"/>
      <c r="EI722" s="87"/>
      <c r="EJ722" s="87"/>
      <c r="EK722" s="87"/>
      <c r="EL722" s="87"/>
      <c r="EM722" s="87"/>
      <c r="EN722" s="87"/>
      <c r="EO722" s="87"/>
      <c r="EP722" s="87"/>
      <c r="EQ722" s="87"/>
      <c r="ER722" s="87"/>
      <c r="ES722" s="87"/>
      <c r="ET722" s="87"/>
      <c r="EU722" s="87"/>
      <c r="EV722" s="87"/>
      <c r="EW722" s="87"/>
      <c r="EX722" s="87"/>
      <c r="EY722" s="87"/>
      <c r="EZ722" s="87"/>
      <c r="FA722" s="87"/>
      <c r="FB722" s="87"/>
      <c r="FC722" s="87"/>
      <c r="FD722" s="87"/>
      <c r="FE722" s="87"/>
      <c r="FF722" s="87"/>
      <c r="FG722" s="87"/>
      <c r="FH722" s="87"/>
      <c r="FI722" s="87"/>
      <c r="FJ722" s="87"/>
      <c r="FK722" s="87"/>
      <c r="FL722" s="87"/>
      <c r="FM722" s="87"/>
      <c r="FN722" s="87"/>
      <c r="FO722" s="87"/>
      <c r="FP722" s="87"/>
      <c r="FQ722" s="87"/>
      <c r="FR722" s="87"/>
      <c r="FS722" s="87"/>
      <c r="FT722" s="87"/>
      <c r="FU722" s="87"/>
      <c r="FV722" s="87"/>
      <c r="FW722" s="87"/>
      <c r="FX722" s="87"/>
      <c r="FY722" s="87"/>
      <c r="FZ722" s="87"/>
      <c r="GA722" s="87"/>
      <c r="GB722" s="87"/>
      <c r="GC722" s="87"/>
      <c r="GD722" s="87"/>
      <c r="GE722" s="87"/>
      <c r="GF722" s="87"/>
      <c r="GG722" s="87"/>
      <c r="GH722" s="87"/>
      <c r="GI722" s="87"/>
      <c r="GJ722" s="87"/>
      <c r="GK722" s="87"/>
      <c r="GL722" s="87"/>
      <c r="GM722" s="87"/>
      <c r="GN722" s="87"/>
      <c r="GO722" s="87"/>
      <c r="GP722" s="87"/>
      <c r="GQ722" s="87"/>
      <c r="GR722" s="87"/>
      <c r="GS722" s="87"/>
      <c r="GT722" s="87"/>
      <c r="GU722" s="87"/>
      <c r="GV722" s="87"/>
      <c r="GW722" s="87"/>
      <c r="GX722" s="87"/>
      <c r="GY722" s="87"/>
    </row>
    <row r="723" spans="1:207" s="32" customFormat="1" ht="23.1" customHeight="1">
      <c r="A723" s="104" t="s">
        <v>1419</v>
      </c>
      <c r="B723" s="93" t="s">
        <v>586</v>
      </c>
      <c r="C723" s="87">
        <v>1959</v>
      </c>
      <c r="D723" s="94" t="s">
        <v>27</v>
      </c>
      <c r="E723" s="94" t="s">
        <v>26</v>
      </c>
      <c r="F723" s="85">
        <v>2</v>
      </c>
      <c r="G723" s="85">
        <v>1</v>
      </c>
      <c r="H723" s="110">
        <v>271.72000000000003</v>
      </c>
      <c r="I723" s="110">
        <v>0</v>
      </c>
      <c r="J723" s="110">
        <v>271.72000000000003</v>
      </c>
      <c r="K723" s="97">
        <f t="shared" si="90"/>
        <v>1551500</v>
      </c>
      <c r="L723" s="82">
        <v>0</v>
      </c>
      <c r="M723" s="82">
        <v>0</v>
      </c>
      <c r="N723" s="82">
        <v>0</v>
      </c>
      <c r="O723" s="95">
        <v>1551500</v>
      </c>
      <c r="P723" s="105">
        <f t="shared" ref="P723:P793" si="92">K723/H723</f>
        <v>5709.9219785072864</v>
      </c>
      <c r="Q723" s="97">
        <v>9673</v>
      </c>
      <c r="R723" s="91" t="s">
        <v>73</v>
      </c>
    </row>
    <row r="724" spans="1:207" s="32" customFormat="1" ht="23.1" customHeight="1">
      <c r="A724" s="104" t="s">
        <v>1420</v>
      </c>
      <c r="B724" s="93" t="s">
        <v>587</v>
      </c>
      <c r="C724" s="87">
        <v>1958</v>
      </c>
      <c r="D724" s="94" t="s">
        <v>27</v>
      </c>
      <c r="E724" s="94" t="s">
        <v>26</v>
      </c>
      <c r="F724" s="85">
        <v>2</v>
      </c>
      <c r="G724" s="85">
        <v>1</v>
      </c>
      <c r="H724" s="110">
        <v>726.25</v>
      </c>
      <c r="I724" s="110">
        <v>0</v>
      </c>
      <c r="J724" s="110">
        <v>726.25</v>
      </c>
      <c r="K724" s="97">
        <f t="shared" ref="K724:K794" si="93">SUM(L724:O724)</f>
        <v>3633340</v>
      </c>
      <c r="L724" s="82">
        <v>0</v>
      </c>
      <c r="M724" s="82">
        <v>0</v>
      </c>
      <c r="N724" s="82">
        <v>0</v>
      </c>
      <c r="O724" s="95">
        <v>3633340</v>
      </c>
      <c r="P724" s="105">
        <f t="shared" si="92"/>
        <v>5002.8777969018929</v>
      </c>
      <c r="Q724" s="97">
        <v>9673</v>
      </c>
      <c r="R724" s="27" t="s">
        <v>73</v>
      </c>
    </row>
    <row r="725" spans="1:207" s="32" customFormat="1" ht="23.1" customHeight="1">
      <c r="A725" s="104" t="s">
        <v>1421</v>
      </c>
      <c r="B725" s="93" t="s">
        <v>588</v>
      </c>
      <c r="C725" s="87">
        <v>1960</v>
      </c>
      <c r="D725" s="94" t="s">
        <v>27</v>
      </c>
      <c r="E725" s="94" t="s">
        <v>26</v>
      </c>
      <c r="F725" s="85">
        <v>2</v>
      </c>
      <c r="G725" s="85">
        <v>1</v>
      </c>
      <c r="H725" s="110">
        <v>280.39999999999998</v>
      </c>
      <c r="I725" s="110">
        <v>0</v>
      </c>
      <c r="J725" s="110">
        <v>280.39999999999998</v>
      </c>
      <c r="K725" s="97">
        <f t="shared" si="93"/>
        <v>2560090</v>
      </c>
      <c r="L725" s="82">
        <v>0</v>
      </c>
      <c r="M725" s="82">
        <v>0</v>
      </c>
      <c r="N725" s="82">
        <v>0</v>
      </c>
      <c r="O725" s="95">
        <v>2560090</v>
      </c>
      <c r="P725" s="105">
        <f t="shared" si="92"/>
        <v>9130.1355206847365</v>
      </c>
      <c r="Q725" s="97">
        <v>9673</v>
      </c>
      <c r="R725" s="30" t="s">
        <v>74</v>
      </c>
    </row>
    <row r="726" spans="1:207" s="32" customFormat="1" ht="23.1" customHeight="1">
      <c r="A726" s="104" t="s">
        <v>1422</v>
      </c>
      <c r="B726" s="93" t="s">
        <v>1817</v>
      </c>
      <c r="C726" s="87">
        <v>1987</v>
      </c>
      <c r="D726" s="94" t="s">
        <v>27</v>
      </c>
      <c r="E726" s="94" t="s">
        <v>29</v>
      </c>
      <c r="F726" s="85">
        <v>9</v>
      </c>
      <c r="G726" s="85">
        <v>6</v>
      </c>
      <c r="H726" s="110">
        <v>12378.8</v>
      </c>
      <c r="I726" s="110">
        <v>0</v>
      </c>
      <c r="J726" s="110">
        <v>7353.9</v>
      </c>
      <c r="K726" s="97">
        <f>SUM(L726:O726)</f>
        <v>13300000</v>
      </c>
      <c r="L726" s="82">
        <v>0</v>
      </c>
      <c r="M726" s="82">
        <v>0</v>
      </c>
      <c r="N726" s="82">
        <v>0</v>
      </c>
      <c r="O726" s="95">
        <v>13300000</v>
      </c>
      <c r="P726" s="105">
        <f t="shared" si="92"/>
        <v>1074.4175525899118</v>
      </c>
      <c r="Q726" s="97">
        <v>9673</v>
      </c>
      <c r="R726" s="91" t="s">
        <v>72</v>
      </c>
    </row>
    <row r="727" spans="1:207" s="32" customFormat="1" ht="23.1" customHeight="1">
      <c r="A727" s="104" t="s">
        <v>1423</v>
      </c>
      <c r="B727" s="93" t="s">
        <v>589</v>
      </c>
      <c r="C727" s="87">
        <v>1959</v>
      </c>
      <c r="D727" s="94" t="s">
        <v>27</v>
      </c>
      <c r="E727" s="94" t="s">
        <v>26</v>
      </c>
      <c r="F727" s="85">
        <v>2</v>
      </c>
      <c r="G727" s="85">
        <v>2</v>
      </c>
      <c r="H727" s="110">
        <v>450.83</v>
      </c>
      <c r="I727" s="110">
        <v>0</v>
      </c>
      <c r="J727" s="110">
        <v>450.83</v>
      </c>
      <c r="K727" s="97">
        <f t="shared" si="93"/>
        <v>2632700</v>
      </c>
      <c r="L727" s="82">
        <v>0</v>
      </c>
      <c r="M727" s="82">
        <v>0</v>
      </c>
      <c r="N727" s="82">
        <v>0</v>
      </c>
      <c r="O727" s="95">
        <v>2632700</v>
      </c>
      <c r="P727" s="105">
        <f t="shared" si="92"/>
        <v>5839.6734911163858</v>
      </c>
      <c r="Q727" s="97">
        <v>9673</v>
      </c>
      <c r="R727" s="91" t="s">
        <v>73</v>
      </c>
    </row>
    <row r="728" spans="1:207" s="32" customFormat="1" ht="23.1" customHeight="1">
      <c r="A728" s="104" t="s">
        <v>1424</v>
      </c>
      <c r="B728" s="93" t="s">
        <v>590</v>
      </c>
      <c r="C728" s="87">
        <v>1959</v>
      </c>
      <c r="D728" s="94" t="s">
        <v>27</v>
      </c>
      <c r="E728" s="94" t="s">
        <v>26</v>
      </c>
      <c r="F728" s="85">
        <v>2</v>
      </c>
      <c r="G728" s="85">
        <v>2</v>
      </c>
      <c r="H728" s="110">
        <v>909.9</v>
      </c>
      <c r="I728" s="110">
        <v>308.8</v>
      </c>
      <c r="J728" s="110">
        <v>601.1</v>
      </c>
      <c r="K728" s="97">
        <f t="shared" si="93"/>
        <v>2320000</v>
      </c>
      <c r="L728" s="82">
        <v>0</v>
      </c>
      <c r="M728" s="82">
        <v>0</v>
      </c>
      <c r="N728" s="82">
        <v>0</v>
      </c>
      <c r="O728" s="95">
        <v>2320000</v>
      </c>
      <c r="P728" s="105">
        <f t="shared" si="92"/>
        <v>2549.7307396417191</v>
      </c>
      <c r="Q728" s="97">
        <v>9673</v>
      </c>
      <c r="R728" s="91" t="s">
        <v>73</v>
      </c>
    </row>
    <row r="729" spans="1:207" s="32" customFormat="1" ht="23.1" customHeight="1">
      <c r="A729" s="104" t="s">
        <v>1425</v>
      </c>
      <c r="B729" s="93" t="s">
        <v>601</v>
      </c>
      <c r="C729" s="87">
        <v>1948</v>
      </c>
      <c r="D729" s="94" t="s">
        <v>27</v>
      </c>
      <c r="E729" s="94" t="s">
        <v>26</v>
      </c>
      <c r="F729" s="85">
        <v>3</v>
      </c>
      <c r="G729" s="85">
        <v>4</v>
      </c>
      <c r="H729" s="105">
        <v>2855.4</v>
      </c>
      <c r="I729" s="105">
        <v>571.84</v>
      </c>
      <c r="J729" s="105">
        <v>1186.07</v>
      </c>
      <c r="K729" s="97">
        <f>SUM(L729:O729)</f>
        <v>6910190</v>
      </c>
      <c r="L729" s="82">
        <v>0</v>
      </c>
      <c r="M729" s="82">
        <v>0</v>
      </c>
      <c r="N729" s="82">
        <v>0</v>
      </c>
      <c r="O729" s="95">
        <v>6910190</v>
      </c>
      <c r="P729" s="105">
        <f>K729/H729</f>
        <v>2420.0427260628985</v>
      </c>
      <c r="Q729" s="97">
        <v>9673</v>
      </c>
      <c r="R729" s="91" t="s">
        <v>72</v>
      </c>
    </row>
    <row r="730" spans="1:207" s="32" customFormat="1" ht="23.1" customHeight="1">
      <c r="A730" s="104" t="s">
        <v>1426</v>
      </c>
      <c r="B730" s="93" t="s">
        <v>602</v>
      </c>
      <c r="C730" s="87">
        <v>1948</v>
      </c>
      <c r="D730" s="94" t="s">
        <v>27</v>
      </c>
      <c r="E730" s="94" t="s">
        <v>26</v>
      </c>
      <c r="F730" s="85">
        <v>3</v>
      </c>
      <c r="G730" s="85">
        <v>2</v>
      </c>
      <c r="H730" s="105">
        <v>2125.1</v>
      </c>
      <c r="I730" s="105">
        <v>360.4</v>
      </c>
      <c r="J730" s="105">
        <v>886.5</v>
      </c>
      <c r="K730" s="97">
        <f>SUM(L730:O730)</f>
        <v>5736905</v>
      </c>
      <c r="L730" s="82">
        <v>0</v>
      </c>
      <c r="M730" s="82">
        <v>0</v>
      </c>
      <c r="N730" s="82">
        <v>0</v>
      </c>
      <c r="O730" s="95">
        <v>5736905</v>
      </c>
      <c r="P730" s="105">
        <f>K730/H730</f>
        <v>2699.5929603312788</v>
      </c>
      <c r="Q730" s="97">
        <v>9673</v>
      </c>
      <c r="R730" s="91" t="s">
        <v>72</v>
      </c>
    </row>
    <row r="731" spans="1:207" s="32" customFormat="1" ht="23.1" customHeight="1">
      <c r="A731" s="104" t="s">
        <v>1427</v>
      </c>
      <c r="B731" s="93" t="s">
        <v>591</v>
      </c>
      <c r="C731" s="87">
        <v>1917</v>
      </c>
      <c r="D731" s="94" t="s">
        <v>27</v>
      </c>
      <c r="E731" s="94" t="s">
        <v>26</v>
      </c>
      <c r="F731" s="85">
        <v>3</v>
      </c>
      <c r="G731" s="85">
        <v>2</v>
      </c>
      <c r="H731" s="110">
        <v>2020.8</v>
      </c>
      <c r="I731" s="110">
        <v>400.8</v>
      </c>
      <c r="J731" s="110">
        <v>997.56</v>
      </c>
      <c r="K731" s="97">
        <f t="shared" si="93"/>
        <v>7704990</v>
      </c>
      <c r="L731" s="82">
        <v>0</v>
      </c>
      <c r="M731" s="82">
        <v>0</v>
      </c>
      <c r="N731" s="82">
        <v>0</v>
      </c>
      <c r="O731" s="95">
        <v>7704990</v>
      </c>
      <c r="P731" s="105">
        <f t="shared" si="92"/>
        <v>3812.8414489311167</v>
      </c>
      <c r="Q731" s="97">
        <v>9673</v>
      </c>
      <c r="R731" s="27" t="s">
        <v>72</v>
      </c>
    </row>
    <row r="732" spans="1:207" s="32" customFormat="1" ht="23.1" customHeight="1">
      <c r="A732" s="104" t="s">
        <v>1428</v>
      </c>
      <c r="B732" s="93" t="s">
        <v>592</v>
      </c>
      <c r="C732" s="87">
        <v>1951</v>
      </c>
      <c r="D732" s="94" t="s">
        <v>27</v>
      </c>
      <c r="E732" s="94" t="s">
        <v>26</v>
      </c>
      <c r="F732" s="85">
        <v>2</v>
      </c>
      <c r="G732" s="85">
        <v>1</v>
      </c>
      <c r="H732" s="110">
        <v>256.08999999999997</v>
      </c>
      <c r="I732" s="110">
        <v>18.600000000000001</v>
      </c>
      <c r="J732" s="110">
        <v>237.49</v>
      </c>
      <c r="K732" s="97">
        <f t="shared" si="93"/>
        <v>2561000</v>
      </c>
      <c r="L732" s="82">
        <v>0</v>
      </c>
      <c r="M732" s="82">
        <v>0</v>
      </c>
      <c r="N732" s="82">
        <v>0</v>
      </c>
      <c r="O732" s="95">
        <v>2561000</v>
      </c>
      <c r="P732" s="105">
        <f t="shared" si="92"/>
        <v>10000.390487719162</v>
      </c>
      <c r="Q732" s="97">
        <v>9673</v>
      </c>
      <c r="R732" s="91" t="s">
        <v>72</v>
      </c>
    </row>
    <row r="733" spans="1:207" s="32" customFormat="1" ht="23.1" customHeight="1">
      <c r="A733" s="104" t="s">
        <v>1429</v>
      </c>
      <c r="B733" s="93" t="s">
        <v>593</v>
      </c>
      <c r="C733" s="94">
        <v>1949</v>
      </c>
      <c r="D733" s="94" t="s">
        <v>27</v>
      </c>
      <c r="E733" s="94" t="s">
        <v>26</v>
      </c>
      <c r="F733" s="85">
        <v>3</v>
      </c>
      <c r="G733" s="85">
        <v>2</v>
      </c>
      <c r="H733" s="110">
        <v>1786.8</v>
      </c>
      <c r="I733" s="110">
        <v>403.1</v>
      </c>
      <c r="J733" s="110">
        <v>842.39</v>
      </c>
      <c r="K733" s="97">
        <f t="shared" si="93"/>
        <v>4398980</v>
      </c>
      <c r="L733" s="82">
        <v>0</v>
      </c>
      <c r="M733" s="82">
        <v>0</v>
      </c>
      <c r="N733" s="82">
        <v>0</v>
      </c>
      <c r="O733" s="95">
        <v>4398980</v>
      </c>
      <c r="P733" s="105">
        <f t="shared" si="92"/>
        <v>2461.9319453772109</v>
      </c>
      <c r="Q733" s="97">
        <v>9673</v>
      </c>
      <c r="R733" s="91" t="s">
        <v>72</v>
      </c>
    </row>
    <row r="734" spans="1:207" s="32" customFormat="1" ht="23.1" customHeight="1">
      <c r="A734" s="119" t="s">
        <v>1962</v>
      </c>
      <c r="B734" s="89" t="s">
        <v>594</v>
      </c>
      <c r="C734" s="87">
        <v>1960</v>
      </c>
      <c r="D734" s="94" t="s">
        <v>27</v>
      </c>
      <c r="E734" s="94" t="s">
        <v>26</v>
      </c>
      <c r="F734" s="85">
        <v>4</v>
      </c>
      <c r="G734" s="85">
        <v>2</v>
      </c>
      <c r="H734" s="110">
        <v>1274.4000000000001</v>
      </c>
      <c r="I734" s="110">
        <v>0</v>
      </c>
      <c r="J734" s="110">
        <v>1274.4000000000001</v>
      </c>
      <c r="K734" s="97">
        <f t="shared" si="93"/>
        <v>3051400</v>
      </c>
      <c r="L734" s="82">
        <v>0</v>
      </c>
      <c r="M734" s="82">
        <v>0</v>
      </c>
      <c r="N734" s="82">
        <v>0</v>
      </c>
      <c r="O734" s="95">
        <v>3051400</v>
      </c>
      <c r="P734" s="105">
        <f t="shared" si="92"/>
        <v>2394.3816698053984</v>
      </c>
      <c r="Q734" s="97">
        <v>9673</v>
      </c>
      <c r="R734" s="30" t="s">
        <v>74</v>
      </c>
    </row>
    <row r="735" spans="1:207" s="32" customFormat="1" ht="23.1" customHeight="1">
      <c r="A735" s="119" t="s">
        <v>1430</v>
      </c>
      <c r="B735" s="93" t="s">
        <v>595</v>
      </c>
      <c r="C735" s="87">
        <v>1948</v>
      </c>
      <c r="D735" s="94" t="s">
        <v>27</v>
      </c>
      <c r="E735" s="94" t="s">
        <v>26</v>
      </c>
      <c r="F735" s="85">
        <v>2</v>
      </c>
      <c r="G735" s="85">
        <v>2</v>
      </c>
      <c r="H735" s="110">
        <v>345</v>
      </c>
      <c r="I735" s="110">
        <v>67.099999999999994</v>
      </c>
      <c r="J735" s="110">
        <v>277.89999999999998</v>
      </c>
      <c r="K735" s="97">
        <f t="shared" si="93"/>
        <v>4098000</v>
      </c>
      <c r="L735" s="82">
        <v>0</v>
      </c>
      <c r="M735" s="82">
        <v>0</v>
      </c>
      <c r="N735" s="82">
        <v>0</v>
      </c>
      <c r="O735" s="95">
        <v>4098000</v>
      </c>
      <c r="P735" s="105">
        <f t="shared" si="92"/>
        <v>11878.260869565218</v>
      </c>
      <c r="Q735" s="97">
        <v>9673</v>
      </c>
      <c r="R735" s="91" t="s">
        <v>72</v>
      </c>
    </row>
    <row r="736" spans="1:207" s="32" customFormat="1" ht="23.1" customHeight="1">
      <c r="A736" s="119" t="s">
        <v>1431</v>
      </c>
      <c r="B736" s="89" t="s">
        <v>596</v>
      </c>
      <c r="C736" s="87">
        <v>1961</v>
      </c>
      <c r="D736" s="94" t="s">
        <v>27</v>
      </c>
      <c r="E736" s="94" t="s">
        <v>26</v>
      </c>
      <c r="F736" s="85">
        <v>3</v>
      </c>
      <c r="G736" s="85">
        <v>2</v>
      </c>
      <c r="H736" s="105">
        <v>966.37</v>
      </c>
      <c r="I736" s="105">
        <v>0</v>
      </c>
      <c r="J736" s="105">
        <v>966.37</v>
      </c>
      <c r="K736" s="97">
        <f t="shared" si="93"/>
        <v>3640760</v>
      </c>
      <c r="L736" s="82">
        <v>0</v>
      </c>
      <c r="M736" s="82">
        <v>0</v>
      </c>
      <c r="N736" s="82">
        <v>0</v>
      </c>
      <c r="O736" s="95">
        <v>3640760</v>
      </c>
      <c r="P736" s="105">
        <f t="shared" si="92"/>
        <v>3767.4596686569325</v>
      </c>
      <c r="Q736" s="97">
        <v>9673</v>
      </c>
      <c r="R736" s="27" t="s">
        <v>74</v>
      </c>
    </row>
    <row r="737" spans="1:18" s="67" customFormat="1" ht="23.1" customHeight="1">
      <c r="A737" s="119" t="s">
        <v>1432</v>
      </c>
      <c r="B737" s="59" t="s">
        <v>1767</v>
      </c>
      <c r="C737" s="87">
        <v>1947</v>
      </c>
      <c r="D737" s="87" t="s">
        <v>27</v>
      </c>
      <c r="E737" s="87" t="s">
        <v>26</v>
      </c>
      <c r="F737" s="85">
        <v>2</v>
      </c>
      <c r="G737" s="85">
        <v>1</v>
      </c>
      <c r="H737" s="110">
        <v>993.6</v>
      </c>
      <c r="I737" s="110">
        <v>553.5</v>
      </c>
      <c r="J737" s="110">
        <v>251.2</v>
      </c>
      <c r="K737" s="105">
        <f>SUM(L737:O737)</f>
        <v>6407339.5800000001</v>
      </c>
      <c r="L737" s="105">
        <v>0</v>
      </c>
      <c r="M737" s="105">
        <v>0</v>
      </c>
      <c r="N737" s="105">
        <v>0</v>
      </c>
      <c r="O737" s="95">
        <v>6407339.5800000001</v>
      </c>
      <c r="P737" s="105">
        <f>K737/[2]Прилож!H585</f>
        <v>6448.6106884057972</v>
      </c>
      <c r="Q737" s="105">
        <v>9673</v>
      </c>
      <c r="R737" s="91" t="s">
        <v>72</v>
      </c>
    </row>
    <row r="738" spans="1:18" s="32" customFormat="1" ht="23.1" customHeight="1">
      <c r="A738" s="119" t="s">
        <v>1433</v>
      </c>
      <c r="B738" s="89" t="s">
        <v>597</v>
      </c>
      <c r="C738" s="87">
        <v>1959</v>
      </c>
      <c r="D738" s="94" t="s">
        <v>27</v>
      </c>
      <c r="E738" s="94" t="s">
        <v>26</v>
      </c>
      <c r="F738" s="85">
        <v>3</v>
      </c>
      <c r="G738" s="85">
        <v>2</v>
      </c>
      <c r="H738" s="105">
        <v>977.14</v>
      </c>
      <c r="I738" s="105">
        <v>0</v>
      </c>
      <c r="J738" s="105">
        <v>977.14</v>
      </c>
      <c r="K738" s="97">
        <f t="shared" si="93"/>
        <v>3801350</v>
      </c>
      <c r="L738" s="82">
        <v>0</v>
      </c>
      <c r="M738" s="82">
        <v>0</v>
      </c>
      <c r="N738" s="82">
        <v>0</v>
      </c>
      <c r="O738" s="95">
        <v>3801350</v>
      </c>
      <c r="P738" s="105">
        <f t="shared" si="92"/>
        <v>3890.2818429293652</v>
      </c>
      <c r="Q738" s="97">
        <v>9673</v>
      </c>
      <c r="R738" s="91" t="s">
        <v>73</v>
      </c>
    </row>
    <row r="739" spans="1:18" s="32" customFormat="1" ht="23.1" customHeight="1">
      <c r="A739" s="119" t="s">
        <v>1434</v>
      </c>
      <c r="B739" s="89" t="s">
        <v>598</v>
      </c>
      <c r="C739" s="87">
        <v>1958</v>
      </c>
      <c r="D739" s="94" t="s">
        <v>27</v>
      </c>
      <c r="E739" s="94" t="s">
        <v>26</v>
      </c>
      <c r="F739" s="85">
        <v>3</v>
      </c>
      <c r="G739" s="85">
        <v>2</v>
      </c>
      <c r="H739" s="105">
        <v>983.74</v>
      </c>
      <c r="I739" s="105">
        <v>46.44</v>
      </c>
      <c r="J739" s="105">
        <v>937.3</v>
      </c>
      <c r="K739" s="97">
        <f t="shared" si="93"/>
        <v>8590416</v>
      </c>
      <c r="L739" s="82">
        <v>0</v>
      </c>
      <c r="M739" s="82">
        <v>0</v>
      </c>
      <c r="N739" s="82">
        <v>0</v>
      </c>
      <c r="O739" s="95">
        <v>8590416</v>
      </c>
      <c r="P739" s="105">
        <f t="shared" si="92"/>
        <v>8732.4049037347268</v>
      </c>
      <c r="Q739" s="97">
        <v>9673</v>
      </c>
      <c r="R739" s="27" t="s">
        <v>73</v>
      </c>
    </row>
    <row r="740" spans="1:18" s="32" customFormat="1" ht="23.1" customHeight="1">
      <c r="A740" s="119" t="s">
        <v>1435</v>
      </c>
      <c r="B740" s="89" t="s">
        <v>599</v>
      </c>
      <c r="C740" s="87">
        <v>1959</v>
      </c>
      <c r="D740" s="94" t="s">
        <v>27</v>
      </c>
      <c r="E740" s="94" t="s">
        <v>26</v>
      </c>
      <c r="F740" s="85">
        <v>3</v>
      </c>
      <c r="G740" s="85">
        <v>2</v>
      </c>
      <c r="H740" s="105">
        <v>1056.0999999999999</v>
      </c>
      <c r="I740" s="105">
        <v>0</v>
      </c>
      <c r="J740" s="105">
        <v>1056.0999999999999</v>
      </c>
      <c r="K740" s="97">
        <f t="shared" si="93"/>
        <v>3698000</v>
      </c>
      <c r="L740" s="82">
        <v>0</v>
      </c>
      <c r="M740" s="82">
        <v>0</v>
      </c>
      <c r="N740" s="82">
        <v>0</v>
      </c>
      <c r="O740" s="95">
        <v>3698000</v>
      </c>
      <c r="P740" s="105">
        <f t="shared" si="92"/>
        <v>3501.5623520499958</v>
      </c>
      <c r="Q740" s="97">
        <v>9673</v>
      </c>
      <c r="R740" s="91" t="s">
        <v>73</v>
      </c>
    </row>
    <row r="741" spans="1:18" s="32" customFormat="1" ht="23.1" customHeight="1">
      <c r="A741" s="119" t="s">
        <v>1436</v>
      </c>
      <c r="B741" s="93" t="s">
        <v>600</v>
      </c>
      <c r="C741" s="87">
        <v>1961</v>
      </c>
      <c r="D741" s="94" t="s">
        <v>27</v>
      </c>
      <c r="E741" s="94" t="s">
        <v>26</v>
      </c>
      <c r="F741" s="85">
        <v>4</v>
      </c>
      <c r="G741" s="85">
        <v>2</v>
      </c>
      <c r="H741" s="105">
        <v>1294.43</v>
      </c>
      <c r="I741" s="105">
        <v>74.8</v>
      </c>
      <c r="J741" s="105">
        <v>1219.6300000000001</v>
      </c>
      <c r="K741" s="97">
        <f t="shared" si="93"/>
        <v>3656660</v>
      </c>
      <c r="L741" s="82">
        <v>0</v>
      </c>
      <c r="M741" s="82">
        <v>0</v>
      </c>
      <c r="N741" s="82">
        <v>0</v>
      </c>
      <c r="O741" s="95">
        <v>3656660</v>
      </c>
      <c r="P741" s="105">
        <f t="shared" si="92"/>
        <v>2824.9190763502079</v>
      </c>
      <c r="Q741" s="97">
        <v>9673</v>
      </c>
      <c r="R741" s="27" t="s">
        <v>74</v>
      </c>
    </row>
    <row r="742" spans="1:18" s="32" customFormat="1" ht="23.1" customHeight="1">
      <c r="A742" s="119" t="s">
        <v>1437</v>
      </c>
      <c r="B742" s="93" t="s">
        <v>603</v>
      </c>
      <c r="C742" s="87">
        <v>1961</v>
      </c>
      <c r="D742" s="94" t="s">
        <v>27</v>
      </c>
      <c r="E742" s="94" t="s">
        <v>26</v>
      </c>
      <c r="F742" s="85">
        <v>4</v>
      </c>
      <c r="G742" s="85">
        <v>3</v>
      </c>
      <c r="H742" s="105">
        <v>2366.4499999999998</v>
      </c>
      <c r="I742" s="105">
        <v>0</v>
      </c>
      <c r="J742" s="105">
        <v>2366.4499999999998</v>
      </c>
      <c r="K742" s="97">
        <f t="shared" si="93"/>
        <v>2734400</v>
      </c>
      <c r="L742" s="82">
        <v>0</v>
      </c>
      <c r="M742" s="82">
        <v>0</v>
      </c>
      <c r="N742" s="82">
        <v>0</v>
      </c>
      <c r="O742" s="95">
        <v>2734400</v>
      </c>
      <c r="P742" s="105">
        <f t="shared" si="92"/>
        <v>1155.4860656257265</v>
      </c>
      <c r="Q742" s="97">
        <v>9673</v>
      </c>
      <c r="R742" s="27" t="s">
        <v>74</v>
      </c>
    </row>
    <row r="743" spans="1:18" s="32" customFormat="1" ht="23.1" customHeight="1">
      <c r="A743" s="119" t="s">
        <v>1438</v>
      </c>
      <c r="B743" s="89" t="s">
        <v>604</v>
      </c>
      <c r="C743" s="87">
        <v>1957</v>
      </c>
      <c r="D743" s="94" t="s">
        <v>27</v>
      </c>
      <c r="E743" s="94" t="s">
        <v>26</v>
      </c>
      <c r="F743" s="85">
        <v>5</v>
      </c>
      <c r="G743" s="85">
        <v>4</v>
      </c>
      <c r="H743" s="105">
        <v>3137.54</v>
      </c>
      <c r="I743" s="105">
        <v>159.19999999999999</v>
      </c>
      <c r="J743" s="105">
        <v>2978.34</v>
      </c>
      <c r="K743" s="97">
        <f t="shared" si="93"/>
        <v>6204635</v>
      </c>
      <c r="L743" s="82">
        <v>0</v>
      </c>
      <c r="M743" s="82">
        <v>0</v>
      </c>
      <c r="N743" s="82">
        <v>0</v>
      </c>
      <c r="O743" s="95">
        <v>6204635</v>
      </c>
      <c r="P743" s="105">
        <f t="shared" si="92"/>
        <v>1977.5476966030712</v>
      </c>
      <c r="Q743" s="97">
        <v>9673</v>
      </c>
      <c r="R743" s="91" t="s">
        <v>72</v>
      </c>
    </row>
    <row r="744" spans="1:18" s="32" customFormat="1" ht="23.1" customHeight="1">
      <c r="A744" s="119" t="s">
        <v>1439</v>
      </c>
      <c r="B744" s="89" t="s">
        <v>605</v>
      </c>
      <c r="C744" s="87">
        <v>1961</v>
      </c>
      <c r="D744" s="94" t="s">
        <v>27</v>
      </c>
      <c r="E744" s="94" t="s">
        <v>26</v>
      </c>
      <c r="F744" s="85">
        <v>4</v>
      </c>
      <c r="G744" s="85">
        <v>2</v>
      </c>
      <c r="H744" s="105">
        <v>1276.58</v>
      </c>
      <c r="I744" s="105">
        <v>74.599999999999994</v>
      </c>
      <c r="J744" s="105">
        <v>1201.98</v>
      </c>
      <c r="K744" s="97">
        <f t="shared" si="93"/>
        <v>3224180</v>
      </c>
      <c r="L744" s="82">
        <v>0</v>
      </c>
      <c r="M744" s="82">
        <v>0</v>
      </c>
      <c r="N744" s="82">
        <v>0</v>
      </c>
      <c r="O744" s="95">
        <v>3224180</v>
      </c>
      <c r="P744" s="105">
        <f t="shared" si="92"/>
        <v>2525.6388162120666</v>
      </c>
      <c r="Q744" s="97">
        <v>9673</v>
      </c>
      <c r="R744" s="27" t="s">
        <v>74</v>
      </c>
    </row>
    <row r="745" spans="1:18" s="32" customFormat="1" ht="23.1" customHeight="1">
      <c r="A745" s="119" t="s">
        <v>1440</v>
      </c>
      <c r="B745" s="89" t="s">
        <v>606</v>
      </c>
      <c r="C745" s="87">
        <v>1961</v>
      </c>
      <c r="D745" s="94" t="s">
        <v>27</v>
      </c>
      <c r="E745" s="94" t="s">
        <v>26</v>
      </c>
      <c r="F745" s="85">
        <v>3</v>
      </c>
      <c r="G745" s="85">
        <v>2</v>
      </c>
      <c r="H745" s="105">
        <v>961.88</v>
      </c>
      <c r="I745" s="105">
        <v>0</v>
      </c>
      <c r="J745" s="105">
        <v>961.88</v>
      </c>
      <c r="K745" s="97">
        <f t="shared" si="93"/>
        <v>3204040</v>
      </c>
      <c r="L745" s="82">
        <v>0</v>
      </c>
      <c r="M745" s="82">
        <v>0</v>
      </c>
      <c r="N745" s="82">
        <v>0</v>
      </c>
      <c r="O745" s="95">
        <v>3204040</v>
      </c>
      <c r="P745" s="105">
        <f t="shared" si="92"/>
        <v>3331.0184222564144</v>
      </c>
      <c r="Q745" s="97">
        <v>9673</v>
      </c>
      <c r="R745" s="27" t="s">
        <v>74</v>
      </c>
    </row>
    <row r="746" spans="1:18" s="32" customFormat="1" ht="23.1" customHeight="1">
      <c r="A746" s="119" t="s">
        <v>1441</v>
      </c>
      <c r="B746" s="89" t="s">
        <v>607</v>
      </c>
      <c r="C746" s="87">
        <v>1961</v>
      </c>
      <c r="D746" s="94" t="s">
        <v>27</v>
      </c>
      <c r="E746" s="94" t="s">
        <v>26</v>
      </c>
      <c r="F746" s="85">
        <v>3</v>
      </c>
      <c r="G746" s="85">
        <v>2</v>
      </c>
      <c r="H746" s="105">
        <v>967.37</v>
      </c>
      <c r="I746" s="105">
        <v>73.599999999999994</v>
      </c>
      <c r="J746" s="105">
        <v>893.77</v>
      </c>
      <c r="K746" s="97">
        <f t="shared" si="93"/>
        <v>3204040</v>
      </c>
      <c r="L746" s="82">
        <v>0</v>
      </c>
      <c r="M746" s="82">
        <v>0</v>
      </c>
      <c r="N746" s="82">
        <v>0</v>
      </c>
      <c r="O746" s="95">
        <v>3204040</v>
      </c>
      <c r="P746" s="105">
        <f t="shared" si="92"/>
        <v>3312.1142892585049</v>
      </c>
      <c r="Q746" s="97">
        <v>9673</v>
      </c>
      <c r="R746" s="27" t="s">
        <v>74</v>
      </c>
    </row>
    <row r="747" spans="1:18" s="32" customFormat="1" ht="23.1" customHeight="1">
      <c r="A747" s="119" t="s">
        <v>1442</v>
      </c>
      <c r="B747" s="93" t="s">
        <v>608</v>
      </c>
      <c r="C747" s="87">
        <v>1960</v>
      </c>
      <c r="D747" s="94" t="s">
        <v>27</v>
      </c>
      <c r="E747" s="94" t="s">
        <v>26</v>
      </c>
      <c r="F747" s="85">
        <v>3</v>
      </c>
      <c r="G747" s="85">
        <v>2</v>
      </c>
      <c r="H747" s="105">
        <v>964.8</v>
      </c>
      <c r="I747" s="105">
        <v>68.8</v>
      </c>
      <c r="J747" s="105">
        <v>896</v>
      </c>
      <c r="K747" s="97">
        <f t="shared" si="93"/>
        <v>3205630</v>
      </c>
      <c r="L747" s="82">
        <v>0</v>
      </c>
      <c r="M747" s="82">
        <v>0</v>
      </c>
      <c r="N747" s="82">
        <v>0</v>
      </c>
      <c r="O747" s="95">
        <v>3205630</v>
      </c>
      <c r="P747" s="105">
        <f t="shared" si="92"/>
        <v>3322.5849917081264</v>
      </c>
      <c r="Q747" s="97">
        <v>9673</v>
      </c>
      <c r="R747" s="30" t="s">
        <v>74</v>
      </c>
    </row>
    <row r="748" spans="1:18" s="32" customFormat="1" ht="23.1" customHeight="1">
      <c r="A748" s="119" t="s">
        <v>1443</v>
      </c>
      <c r="B748" s="93" t="s">
        <v>610</v>
      </c>
      <c r="C748" s="87">
        <v>1957</v>
      </c>
      <c r="D748" s="94" t="s">
        <v>27</v>
      </c>
      <c r="E748" s="94" t="s">
        <v>26</v>
      </c>
      <c r="F748" s="85">
        <v>2</v>
      </c>
      <c r="G748" s="85">
        <v>2</v>
      </c>
      <c r="H748" s="105">
        <v>443.4</v>
      </c>
      <c r="I748" s="105">
        <v>0</v>
      </c>
      <c r="J748" s="105">
        <v>443.4</v>
      </c>
      <c r="K748" s="97">
        <f t="shared" si="93"/>
        <v>2455097</v>
      </c>
      <c r="L748" s="82">
        <v>0</v>
      </c>
      <c r="M748" s="82">
        <v>0</v>
      </c>
      <c r="N748" s="82">
        <v>0</v>
      </c>
      <c r="O748" s="95">
        <v>2455097</v>
      </c>
      <c r="P748" s="105">
        <f t="shared" si="92"/>
        <v>5536.9801533603968</v>
      </c>
      <c r="Q748" s="97">
        <v>9673</v>
      </c>
      <c r="R748" s="91" t="s">
        <v>72</v>
      </c>
    </row>
    <row r="749" spans="1:18" s="32" customFormat="1" ht="23.1" customHeight="1">
      <c r="A749" s="119" t="s">
        <v>1444</v>
      </c>
      <c r="B749" s="93" t="s">
        <v>611</v>
      </c>
      <c r="C749" s="87">
        <v>1958</v>
      </c>
      <c r="D749" s="94" t="s">
        <v>27</v>
      </c>
      <c r="E749" s="94" t="s">
        <v>26</v>
      </c>
      <c r="F749" s="85">
        <v>2</v>
      </c>
      <c r="G749" s="85">
        <v>2</v>
      </c>
      <c r="H749" s="105">
        <v>456.6</v>
      </c>
      <c r="I749" s="105">
        <v>0</v>
      </c>
      <c r="J749" s="105">
        <v>456.6</v>
      </c>
      <c r="K749" s="97">
        <f t="shared" si="93"/>
        <v>2432890</v>
      </c>
      <c r="L749" s="82">
        <v>0</v>
      </c>
      <c r="M749" s="82">
        <v>0</v>
      </c>
      <c r="N749" s="82">
        <v>0</v>
      </c>
      <c r="O749" s="95">
        <v>2432890</v>
      </c>
      <c r="P749" s="105">
        <f t="shared" si="92"/>
        <v>5328.2742006132275</v>
      </c>
      <c r="Q749" s="97">
        <v>9673</v>
      </c>
      <c r="R749" s="27" t="s">
        <v>73</v>
      </c>
    </row>
    <row r="750" spans="1:18" s="32" customFormat="1" ht="23.1" customHeight="1">
      <c r="A750" s="119" t="s">
        <v>1445</v>
      </c>
      <c r="B750" s="93" t="s">
        <v>612</v>
      </c>
      <c r="C750" s="87">
        <v>1958</v>
      </c>
      <c r="D750" s="94" t="s">
        <v>27</v>
      </c>
      <c r="E750" s="94" t="s">
        <v>26</v>
      </c>
      <c r="F750" s="85">
        <v>2</v>
      </c>
      <c r="G750" s="85">
        <v>2</v>
      </c>
      <c r="H750" s="105">
        <v>455.16</v>
      </c>
      <c r="I750" s="105">
        <v>0</v>
      </c>
      <c r="J750" s="105">
        <v>455.16</v>
      </c>
      <c r="K750" s="97">
        <f t="shared" si="93"/>
        <v>2442960</v>
      </c>
      <c r="L750" s="82">
        <v>0</v>
      </c>
      <c r="M750" s="82">
        <v>0</v>
      </c>
      <c r="N750" s="82">
        <v>0</v>
      </c>
      <c r="O750" s="95">
        <v>2442960</v>
      </c>
      <c r="P750" s="105">
        <f t="shared" si="92"/>
        <v>5367.2554706037436</v>
      </c>
      <c r="Q750" s="97">
        <v>9673</v>
      </c>
      <c r="R750" s="27" t="s">
        <v>73</v>
      </c>
    </row>
    <row r="751" spans="1:18" s="32" customFormat="1" ht="23.1" customHeight="1">
      <c r="A751" s="119" t="s">
        <v>1446</v>
      </c>
      <c r="B751" s="93" t="s">
        <v>613</v>
      </c>
      <c r="C751" s="87">
        <v>1958</v>
      </c>
      <c r="D751" s="94" t="s">
        <v>27</v>
      </c>
      <c r="E751" s="94" t="s">
        <v>26</v>
      </c>
      <c r="F751" s="85">
        <v>2</v>
      </c>
      <c r="G751" s="85">
        <v>1</v>
      </c>
      <c r="H751" s="105">
        <v>274.3</v>
      </c>
      <c r="I751" s="105">
        <v>0</v>
      </c>
      <c r="J751" s="105">
        <v>274.3</v>
      </c>
      <c r="K751" s="97">
        <f t="shared" si="93"/>
        <v>1579060</v>
      </c>
      <c r="L751" s="82">
        <v>0</v>
      </c>
      <c r="M751" s="82">
        <v>0</v>
      </c>
      <c r="N751" s="82">
        <v>0</v>
      </c>
      <c r="O751" s="95">
        <v>1579060</v>
      </c>
      <c r="P751" s="105">
        <f t="shared" si="92"/>
        <v>5756.6897557418879</v>
      </c>
      <c r="Q751" s="97">
        <v>9673</v>
      </c>
      <c r="R751" s="27" t="s">
        <v>73</v>
      </c>
    </row>
    <row r="752" spans="1:18" s="32" customFormat="1" ht="23.1" customHeight="1">
      <c r="A752" s="119" t="s">
        <v>1447</v>
      </c>
      <c r="B752" s="93" t="s">
        <v>614</v>
      </c>
      <c r="C752" s="87">
        <v>1959</v>
      </c>
      <c r="D752" s="94" t="s">
        <v>27</v>
      </c>
      <c r="E752" s="94" t="s">
        <v>26</v>
      </c>
      <c r="F752" s="85">
        <v>2</v>
      </c>
      <c r="G752" s="85">
        <v>1</v>
      </c>
      <c r="H752" s="105">
        <v>281.2</v>
      </c>
      <c r="I752" s="105">
        <v>0</v>
      </c>
      <c r="J752" s="105">
        <v>281.2</v>
      </c>
      <c r="K752" s="97">
        <f t="shared" si="93"/>
        <v>1598670</v>
      </c>
      <c r="L752" s="82">
        <v>0</v>
      </c>
      <c r="M752" s="82">
        <v>0</v>
      </c>
      <c r="N752" s="82">
        <v>0</v>
      </c>
      <c r="O752" s="95">
        <v>1598670</v>
      </c>
      <c r="P752" s="105">
        <f t="shared" si="92"/>
        <v>5685.1706970128025</v>
      </c>
      <c r="Q752" s="97">
        <v>9673</v>
      </c>
      <c r="R752" s="91" t="s">
        <v>73</v>
      </c>
    </row>
    <row r="753" spans="1:18" s="32" customFormat="1" ht="23.1" customHeight="1">
      <c r="A753" s="119" t="s">
        <v>1448</v>
      </c>
      <c r="B753" s="93" t="s">
        <v>615</v>
      </c>
      <c r="C753" s="87">
        <v>1959</v>
      </c>
      <c r="D753" s="94" t="s">
        <v>27</v>
      </c>
      <c r="E753" s="94" t="s">
        <v>26</v>
      </c>
      <c r="F753" s="85">
        <v>2</v>
      </c>
      <c r="G753" s="85">
        <v>1</v>
      </c>
      <c r="H753" s="105">
        <v>279.5</v>
      </c>
      <c r="I753" s="105">
        <v>0</v>
      </c>
      <c r="J753" s="105">
        <v>279.5</v>
      </c>
      <c r="K753" s="97">
        <f t="shared" si="93"/>
        <v>1587010</v>
      </c>
      <c r="L753" s="82">
        <v>0</v>
      </c>
      <c r="M753" s="82">
        <v>0</v>
      </c>
      <c r="N753" s="82">
        <v>0</v>
      </c>
      <c r="O753" s="95">
        <v>1587010</v>
      </c>
      <c r="P753" s="105">
        <f t="shared" si="92"/>
        <v>5678.0322003577821</v>
      </c>
      <c r="Q753" s="97">
        <v>9673</v>
      </c>
      <c r="R753" s="91" t="s">
        <v>73</v>
      </c>
    </row>
    <row r="754" spans="1:18" s="32" customFormat="1" ht="23.1" customHeight="1">
      <c r="A754" s="119" t="s">
        <v>1449</v>
      </c>
      <c r="B754" s="93" t="s">
        <v>616</v>
      </c>
      <c r="C754" s="87">
        <v>1960</v>
      </c>
      <c r="D754" s="94" t="s">
        <v>27</v>
      </c>
      <c r="E754" s="94" t="s">
        <v>26</v>
      </c>
      <c r="F754" s="85">
        <v>2</v>
      </c>
      <c r="G754" s="85">
        <v>2</v>
      </c>
      <c r="H754" s="105">
        <v>570.29999999999995</v>
      </c>
      <c r="I754" s="105">
        <v>0</v>
      </c>
      <c r="J754" s="105">
        <v>570.29999999999995</v>
      </c>
      <c r="K754" s="97">
        <f t="shared" si="93"/>
        <v>2957590</v>
      </c>
      <c r="L754" s="82">
        <v>0</v>
      </c>
      <c r="M754" s="82">
        <v>0</v>
      </c>
      <c r="N754" s="82">
        <v>0</v>
      </c>
      <c r="O754" s="95">
        <v>2957590</v>
      </c>
      <c r="P754" s="105">
        <f t="shared" si="92"/>
        <v>5186.0248991758726</v>
      </c>
      <c r="Q754" s="97">
        <v>9673</v>
      </c>
      <c r="R754" s="30" t="s">
        <v>74</v>
      </c>
    </row>
    <row r="755" spans="1:18" s="32" customFormat="1" ht="23.1" customHeight="1">
      <c r="A755" s="119" t="s">
        <v>1450</v>
      </c>
      <c r="B755" s="93" t="s">
        <v>609</v>
      </c>
      <c r="C755" s="87">
        <v>1959</v>
      </c>
      <c r="D755" s="94" t="s">
        <v>27</v>
      </c>
      <c r="E755" s="94" t="s">
        <v>26</v>
      </c>
      <c r="F755" s="85">
        <v>5</v>
      </c>
      <c r="G755" s="85">
        <v>3</v>
      </c>
      <c r="H755" s="105">
        <v>3349</v>
      </c>
      <c r="I755" s="105">
        <v>0</v>
      </c>
      <c r="J755" s="105">
        <v>3349</v>
      </c>
      <c r="K755" s="97">
        <f>SUM(L755:O755)</f>
        <v>3160760</v>
      </c>
      <c r="L755" s="82">
        <v>0</v>
      </c>
      <c r="M755" s="82">
        <v>0</v>
      </c>
      <c r="N755" s="82">
        <v>0</v>
      </c>
      <c r="O755" s="95">
        <v>3160760</v>
      </c>
      <c r="P755" s="105">
        <f>K755/H755</f>
        <v>943.79217676918483</v>
      </c>
      <c r="Q755" s="97">
        <v>9673</v>
      </c>
      <c r="R755" s="91" t="s">
        <v>73</v>
      </c>
    </row>
    <row r="756" spans="1:18" s="32" customFormat="1" ht="23.1" customHeight="1">
      <c r="A756" s="119" t="s">
        <v>1451</v>
      </c>
      <c r="B756" s="93" t="s">
        <v>617</v>
      </c>
      <c r="C756" s="87">
        <v>1917</v>
      </c>
      <c r="D756" s="94" t="s">
        <v>27</v>
      </c>
      <c r="E756" s="94" t="s">
        <v>26</v>
      </c>
      <c r="F756" s="85">
        <v>4</v>
      </c>
      <c r="G756" s="85">
        <v>1</v>
      </c>
      <c r="H756" s="105">
        <v>2600</v>
      </c>
      <c r="I756" s="105">
        <v>0</v>
      </c>
      <c r="J756" s="105">
        <v>2109.9899999999998</v>
      </c>
      <c r="K756" s="97">
        <f t="shared" si="93"/>
        <v>15249300</v>
      </c>
      <c r="L756" s="82">
        <v>0</v>
      </c>
      <c r="M756" s="82">
        <v>0</v>
      </c>
      <c r="N756" s="82">
        <v>0</v>
      </c>
      <c r="O756" s="95">
        <v>15249300</v>
      </c>
      <c r="P756" s="105">
        <f t="shared" si="92"/>
        <v>5865.1153846153848</v>
      </c>
      <c r="Q756" s="97">
        <v>9673</v>
      </c>
      <c r="R756" s="27" t="s">
        <v>72</v>
      </c>
    </row>
    <row r="757" spans="1:18" s="67" customFormat="1" ht="23.1" customHeight="1">
      <c r="A757" s="119" t="s">
        <v>1452</v>
      </c>
      <c r="B757" s="59" t="s">
        <v>618</v>
      </c>
      <c r="C757" s="87" t="s">
        <v>919</v>
      </c>
      <c r="D757" s="87" t="s">
        <v>27</v>
      </c>
      <c r="E757" s="87" t="s">
        <v>26</v>
      </c>
      <c r="F757" s="85">
        <v>2</v>
      </c>
      <c r="G757" s="85">
        <v>1</v>
      </c>
      <c r="H757" s="110">
        <v>785.5</v>
      </c>
      <c r="I757" s="110">
        <v>368.4</v>
      </c>
      <c r="J757" s="110">
        <v>131.9</v>
      </c>
      <c r="K757" s="105">
        <f>SUM(L757:O757)</f>
        <v>4381715</v>
      </c>
      <c r="L757" s="105">
        <v>0</v>
      </c>
      <c r="M757" s="105">
        <v>0</v>
      </c>
      <c r="N757" s="105">
        <v>0</v>
      </c>
      <c r="O757" s="95">
        <v>4381715</v>
      </c>
      <c r="P757" s="105">
        <f>K757/H757</f>
        <v>5578.2495225970715</v>
      </c>
      <c r="Q757" s="105">
        <v>9673</v>
      </c>
      <c r="R757" s="91" t="s">
        <v>72</v>
      </c>
    </row>
    <row r="758" spans="1:18" s="32" customFormat="1" ht="23.1" customHeight="1">
      <c r="A758" s="119" t="s">
        <v>1453</v>
      </c>
      <c r="B758" s="93" t="s">
        <v>619</v>
      </c>
      <c r="C758" s="87" t="s">
        <v>919</v>
      </c>
      <c r="D758" s="94" t="s">
        <v>27</v>
      </c>
      <c r="E758" s="94" t="s">
        <v>26</v>
      </c>
      <c r="F758" s="85">
        <v>2</v>
      </c>
      <c r="G758" s="85">
        <v>1</v>
      </c>
      <c r="H758" s="105">
        <v>283.14999999999998</v>
      </c>
      <c r="I758" s="105">
        <v>0</v>
      </c>
      <c r="J758" s="105">
        <v>283.14999999999998</v>
      </c>
      <c r="K758" s="97">
        <f t="shared" si="93"/>
        <v>1834770</v>
      </c>
      <c r="L758" s="82">
        <v>0</v>
      </c>
      <c r="M758" s="82">
        <v>0</v>
      </c>
      <c r="N758" s="82">
        <v>0</v>
      </c>
      <c r="O758" s="95">
        <v>1834770</v>
      </c>
      <c r="P758" s="105">
        <f t="shared" si="92"/>
        <v>6479.8516687268238</v>
      </c>
      <c r="Q758" s="97">
        <v>9673</v>
      </c>
      <c r="R758" s="91" t="s">
        <v>72</v>
      </c>
    </row>
    <row r="759" spans="1:18" s="32" customFormat="1" ht="23.1" customHeight="1">
      <c r="A759" s="119" t="s">
        <v>1454</v>
      </c>
      <c r="B759" s="93" t="s">
        <v>620</v>
      </c>
      <c r="C759" s="87">
        <v>1957</v>
      </c>
      <c r="D759" s="94" t="s">
        <v>27</v>
      </c>
      <c r="E759" s="94" t="s">
        <v>26</v>
      </c>
      <c r="F759" s="85">
        <v>2</v>
      </c>
      <c r="G759" s="85">
        <v>1</v>
      </c>
      <c r="H759" s="105">
        <v>274.49</v>
      </c>
      <c r="I759" s="105">
        <v>0</v>
      </c>
      <c r="J759" s="105">
        <v>274.49</v>
      </c>
      <c r="K759" s="97">
        <f t="shared" si="93"/>
        <v>6729600</v>
      </c>
      <c r="L759" s="82">
        <v>0</v>
      </c>
      <c r="M759" s="82">
        <v>0</v>
      </c>
      <c r="N759" s="82">
        <v>0</v>
      </c>
      <c r="O759" s="95">
        <v>6729600</v>
      </c>
      <c r="P759" s="105">
        <f t="shared" si="92"/>
        <v>24516.740136252687</v>
      </c>
      <c r="Q759" s="97">
        <v>9673</v>
      </c>
      <c r="R759" s="91" t="s">
        <v>72</v>
      </c>
    </row>
    <row r="760" spans="1:18" s="67" customFormat="1" ht="23.1" customHeight="1">
      <c r="A760" s="119" t="s">
        <v>1455</v>
      </c>
      <c r="B760" s="93" t="s">
        <v>1773</v>
      </c>
      <c r="C760" s="87">
        <v>1949</v>
      </c>
      <c r="D760" s="87" t="s">
        <v>27</v>
      </c>
      <c r="E760" s="87" t="s">
        <v>26</v>
      </c>
      <c r="F760" s="85">
        <v>3</v>
      </c>
      <c r="G760" s="85">
        <v>3</v>
      </c>
      <c r="H760" s="110">
        <v>1750.6</v>
      </c>
      <c r="I760" s="110">
        <v>864.9</v>
      </c>
      <c r="J760" s="110">
        <v>46.7</v>
      </c>
      <c r="K760" s="105">
        <f>SUM(L760:O760)</f>
        <v>731420</v>
      </c>
      <c r="L760" s="105">
        <v>0</v>
      </c>
      <c r="M760" s="105">
        <v>0</v>
      </c>
      <c r="N760" s="105">
        <v>0</v>
      </c>
      <c r="O760" s="95">
        <v>731420</v>
      </c>
      <c r="P760" s="105">
        <f>K760/[2]Прилож!H602</f>
        <v>417.81103621615449</v>
      </c>
      <c r="Q760" s="105">
        <v>9673</v>
      </c>
      <c r="R760" s="27" t="s">
        <v>72</v>
      </c>
    </row>
    <row r="761" spans="1:18" s="32" customFormat="1" ht="23.1" customHeight="1">
      <c r="A761" s="119" t="s">
        <v>1456</v>
      </c>
      <c r="B761" s="93" t="s">
        <v>621</v>
      </c>
      <c r="C761" s="87">
        <v>1960</v>
      </c>
      <c r="D761" s="94" t="s">
        <v>27</v>
      </c>
      <c r="E761" s="94" t="s">
        <v>26</v>
      </c>
      <c r="F761" s="85">
        <v>2</v>
      </c>
      <c r="G761" s="85">
        <v>2</v>
      </c>
      <c r="H761" s="105">
        <v>561.4</v>
      </c>
      <c r="I761" s="105">
        <v>0</v>
      </c>
      <c r="J761" s="105">
        <v>561.4</v>
      </c>
      <c r="K761" s="97">
        <f t="shared" si="93"/>
        <v>2757250</v>
      </c>
      <c r="L761" s="82">
        <v>0</v>
      </c>
      <c r="M761" s="82">
        <v>0</v>
      </c>
      <c r="N761" s="82">
        <v>0</v>
      </c>
      <c r="O761" s="95">
        <v>2757250</v>
      </c>
      <c r="P761" s="105">
        <f t="shared" si="92"/>
        <v>4911.382258639117</v>
      </c>
      <c r="Q761" s="97">
        <v>9673</v>
      </c>
      <c r="R761" s="30" t="s">
        <v>74</v>
      </c>
    </row>
    <row r="762" spans="1:18" s="32" customFormat="1" ht="23.1" customHeight="1">
      <c r="A762" s="119" t="s">
        <v>1457</v>
      </c>
      <c r="B762" s="93" t="s">
        <v>622</v>
      </c>
      <c r="C762" s="87">
        <v>1946</v>
      </c>
      <c r="D762" s="94" t="s">
        <v>27</v>
      </c>
      <c r="E762" s="94" t="s">
        <v>26</v>
      </c>
      <c r="F762" s="85">
        <v>3</v>
      </c>
      <c r="G762" s="85">
        <v>2</v>
      </c>
      <c r="H762" s="105">
        <v>1432.8</v>
      </c>
      <c r="I762" s="105">
        <v>263.5</v>
      </c>
      <c r="J762" s="105">
        <v>624</v>
      </c>
      <c r="K762" s="97">
        <f t="shared" si="93"/>
        <v>3567080</v>
      </c>
      <c r="L762" s="82">
        <v>0</v>
      </c>
      <c r="M762" s="82">
        <v>0</v>
      </c>
      <c r="N762" s="82">
        <v>0</v>
      </c>
      <c r="O762" s="95">
        <v>3567080</v>
      </c>
      <c r="P762" s="105">
        <f t="shared" si="92"/>
        <v>2489.5868230039086</v>
      </c>
      <c r="Q762" s="97">
        <v>9673</v>
      </c>
      <c r="R762" s="91" t="s">
        <v>72</v>
      </c>
    </row>
    <row r="763" spans="1:18" s="32" customFormat="1" ht="23.1" customHeight="1">
      <c r="A763" s="119" t="s">
        <v>1458</v>
      </c>
      <c r="B763" s="93" t="s">
        <v>624</v>
      </c>
      <c r="C763" s="87">
        <v>1960</v>
      </c>
      <c r="D763" s="94" t="s">
        <v>27</v>
      </c>
      <c r="E763" s="94" t="s">
        <v>26</v>
      </c>
      <c r="F763" s="85">
        <v>2</v>
      </c>
      <c r="G763" s="85">
        <v>1</v>
      </c>
      <c r="H763" s="105">
        <v>277.10000000000002</v>
      </c>
      <c r="I763" s="105">
        <v>0</v>
      </c>
      <c r="J763" s="105">
        <v>277.10000000000002</v>
      </c>
      <c r="K763" s="97">
        <f t="shared" si="93"/>
        <v>1578000</v>
      </c>
      <c r="L763" s="82">
        <v>0</v>
      </c>
      <c r="M763" s="82">
        <v>0</v>
      </c>
      <c r="N763" s="82">
        <v>0</v>
      </c>
      <c r="O763" s="95">
        <v>1578000</v>
      </c>
      <c r="P763" s="105">
        <f t="shared" si="92"/>
        <v>5694.695055936485</v>
      </c>
      <c r="Q763" s="97">
        <v>9673</v>
      </c>
      <c r="R763" s="91" t="s">
        <v>74</v>
      </c>
    </row>
    <row r="764" spans="1:18" s="32" customFormat="1" ht="23.1" customHeight="1">
      <c r="A764" s="119" t="s">
        <v>1459</v>
      </c>
      <c r="B764" s="93" t="s">
        <v>625</v>
      </c>
      <c r="C764" s="87">
        <v>1960</v>
      </c>
      <c r="D764" s="94" t="s">
        <v>27</v>
      </c>
      <c r="E764" s="94" t="s">
        <v>26</v>
      </c>
      <c r="F764" s="85">
        <v>2</v>
      </c>
      <c r="G764" s="85">
        <v>1</v>
      </c>
      <c r="H764" s="105">
        <v>273.8</v>
      </c>
      <c r="I764" s="105">
        <v>0</v>
      </c>
      <c r="J764" s="105">
        <v>273.8</v>
      </c>
      <c r="K764" s="97">
        <f t="shared" si="93"/>
        <v>1546200</v>
      </c>
      <c r="L764" s="82">
        <v>0</v>
      </c>
      <c r="M764" s="82">
        <v>0</v>
      </c>
      <c r="N764" s="82">
        <v>0</v>
      </c>
      <c r="O764" s="95">
        <v>1546200</v>
      </c>
      <c r="P764" s="105">
        <f t="shared" si="92"/>
        <v>5647.1877282688092</v>
      </c>
      <c r="Q764" s="97">
        <v>9673</v>
      </c>
      <c r="R764" s="91" t="s">
        <v>74</v>
      </c>
    </row>
    <row r="765" spans="1:18" s="32" customFormat="1" ht="23.1" customHeight="1">
      <c r="A765" s="119" t="s">
        <v>1460</v>
      </c>
      <c r="B765" s="93" t="s">
        <v>623</v>
      </c>
      <c r="C765" s="87">
        <v>1960</v>
      </c>
      <c r="D765" s="94" t="s">
        <v>27</v>
      </c>
      <c r="E765" s="94" t="s">
        <v>26</v>
      </c>
      <c r="F765" s="85">
        <v>2</v>
      </c>
      <c r="G765" s="85">
        <v>2</v>
      </c>
      <c r="H765" s="105">
        <v>436.9</v>
      </c>
      <c r="I765" s="105">
        <v>92.6</v>
      </c>
      <c r="J765" s="105">
        <v>344.3</v>
      </c>
      <c r="K765" s="97">
        <f>SUM(L765:O765)</f>
        <v>3867600</v>
      </c>
      <c r="L765" s="82">
        <v>0</v>
      </c>
      <c r="M765" s="82">
        <v>0</v>
      </c>
      <c r="N765" s="82">
        <v>0</v>
      </c>
      <c r="O765" s="95">
        <v>3867600</v>
      </c>
      <c r="P765" s="105">
        <f>K765/H765</f>
        <v>8852.3689631494617</v>
      </c>
      <c r="Q765" s="97">
        <v>9673</v>
      </c>
      <c r="R765" s="91" t="s">
        <v>72</v>
      </c>
    </row>
    <row r="766" spans="1:18" s="32" customFormat="1" ht="23.1" customHeight="1">
      <c r="A766" s="119" t="s">
        <v>1461</v>
      </c>
      <c r="B766" s="93" t="s">
        <v>626</v>
      </c>
      <c r="C766" s="87">
        <v>1960</v>
      </c>
      <c r="D766" s="94" t="s">
        <v>27</v>
      </c>
      <c r="E766" s="94" t="s">
        <v>26</v>
      </c>
      <c r="F766" s="85">
        <v>5</v>
      </c>
      <c r="G766" s="85">
        <v>4</v>
      </c>
      <c r="H766" s="105">
        <v>3341.45</v>
      </c>
      <c r="I766" s="105">
        <v>110.4</v>
      </c>
      <c r="J766" s="105">
        <v>3231.05</v>
      </c>
      <c r="K766" s="97">
        <f t="shared" si="93"/>
        <v>3190790</v>
      </c>
      <c r="L766" s="82">
        <v>0</v>
      </c>
      <c r="M766" s="82">
        <v>0</v>
      </c>
      <c r="N766" s="82">
        <v>0</v>
      </c>
      <c r="O766" s="95">
        <v>3190790</v>
      </c>
      <c r="P766" s="105">
        <f t="shared" si="92"/>
        <v>954.9117897918569</v>
      </c>
      <c r="Q766" s="97">
        <v>9673</v>
      </c>
      <c r="R766" s="91" t="s">
        <v>74</v>
      </c>
    </row>
    <row r="767" spans="1:18" s="32" customFormat="1" ht="23.1" customHeight="1">
      <c r="A767" s="119" t="s">
        <v>1462</v>
      </c>
      <c r="B767" s="93" t="s">
        <v>627</v>
      </c>
      <c r="C767" s="87">
        <v>1960</v>
      </c>
      <c r="D767" s="94" t="s">
        <v>27</v>
      </c>
      <c r="E767" s="94" t="s">
        <v>26</v>
      </c>
      <c r="F767" s="85">
        <v>2</v>
      </c>
      <c r="G767" s="85">
        <v>2</v>
      </c>
      <c r="H767" s="105">
        <v>563.5</v>
      </c>
      <c r="I767" s="105">
        <v>0</v>
      </c>
      <c r="J767" s="105">
        <v>563.5</v>
      </c>
      <c r="K767" s="97">
        <f t="shared" si="93"/>
        <v>2292970</v>
      </c>
      <c r="L767" s="82">
        <v>0</v>
      </c>
      <c r="M767" s="82">
        <v>0</v>
      </c>
      <c r="N767" s="82">
        <v>0</v>
      </c>
      <c r="O767" s="95">
        <v>2292970</v>
      </c>
      <c r="P767" s="105">
        <f t="shared" si="92"/>
        <v>4069.157054125998</v>
      </c>
      <c r="Q767" s="97">
        <v>9673</v>
      </c>
      <c r="R767" s="91" t="s">
        <v>74</v>
      </c>
    </row>
    <row r="768" spans="1:18" s="32" customFormat="1" ht="23.1" customHeight="1">
      <c r="A768" s="119" t="s">
        <v>1463</v>
      </c>
      <c r="B768" s="93" t="s">
        <v>628</v>
      </c>
      <c r="C768" s="87">
        <v>1959</v>
      </c>
      <c r="D768" s="94" t="s">
        <v>27</v>
      </c>
      <c r="E768" s="94" t="s">
        <v>26</v>
      </c>
      <c r="F768" s="85">
        <v>2</v>
      </c>
      <c r="G768" s="85">
        <v>2</v>
      </c>
      <c r="H768" s="105">
        <v>235.51</v>
      </c>
      <c r="I768" s="105">
        <v>0</v>
      </c>
      <c r="J768" s="105">
        <v>235.51</v>
      </c>
      <c r="K768" s="97">
        <f t="shared" si="93"/>
        <v>1245319</v>
      </c>
      <c r="L768" s="82">
        <v>0</v>
      </c>
      <c r="M768" s="82">
        <v>0</v>
      </c>
      <c r="N768" s="82">
        <v>0</v>
      </c>
      <c r="O768" s="95">
        <v>1245319</v>
      </c>
      <c r="P768" s="105">
        <f t="shared" si="92"/>
        <v>5287.7542354889392</v>
      </c>
      <c r="Q768" s="97">
        <v>9673</v>
      </c>
      <c r="R768" s="91" t="s">
        <v>73</v>
      </c>
    </row>
    <row r="769" spans="1:18" s="32" customFormat="1" ht="23.1" customHeight="1">
      <c r="A769" s="119" t="s">
        <v>1464</v>
      </c>
      <c r="B769" s="93" t="s">
        <v>629</v>
      </c>
      <c r="C769" s="87">
        <v>1961</v>
      </c>
      <c r="D769" s="94" t="s">
        <v>27</v>
      </c>
      <c r="E769" s="94" t="s">
        <v>26</v>
      </c>
      <c r="F769" s="85">
        <v>2</v>
      </c>
      <c r="G769" s="85">
        <v>1</v>
      </c>
      <c r="H769" s="105">
        <v>259.54000000000002</v>
      </c>
      <c r="I769" s="105">
        <v>69.98</v>
      </c>
      <c r="J769" s="105">
        <v>189.56</v>
      </c>
      <c r="K769" s="97">
        <f t="shared" si="93"/>
        <v>1252580</v>
      </c>
      <c r="L769" s="82">
        <v>0</v>
      </c>
      <c r="M769" s="82">
        <v>0</v>
      </c>
      <c r="N769" s="82">
        <v>0</v>
      </c>
      <c r="O769" s="95">
        <v>1252580</v>
      </c>
      <c r="P769" s="105">
        <f t="shared" si="92"/>
        <v>4826.1539647067884</v>
      </c>
      <c r="Q769" s="97">
        <v>9673</v>
      </c>
      <c r="R769" s="27" t="s">
        <v>74</v>
      </c>
    </row>
    <row r="770" spans="1:18" s="32" customFormat="1" ht="23.1" customHeight="1">
      <c r="A770" s="119" t="s">
        <v>1465</v>
      </c>
      <c r="B770" s="93" t="s">
        <v>630</v>
      </c>
      <c r="C770" s="87">
        <v>1959</v>
      </c>
      <c r="D770" s="94" t="s">
        <v>27</v>
      </c>
      <c r="E770" s="94" t="s">
        <v>26</v>
      </c>
      <c r="F770" s="85">
        <v>2</v>
      </c>
      <c r="G770" s="85">
        <v>1</v>
      </c>
      <c r="H770" s="105">
        <v>272.27</v>
      </c>
      <c r="I770" s="105">
        <v>77.84</v>
      </c>
      <c r="J770" s="105">
        <v>194.43</v>
      </c>
      <c r="K770" s="97">
        <f t="shared" si="93"/>
        <v>1466700</v>
      </c>
      <c r="L770" s="82">
        <v>0</v>
      </c>
      <c r="M770" s="82">
        <v>0</v>
      </c>
      <c r="N770" s="82">
        <v>0</v>
      </c>
      <c r="O770" s="95">
        <v>1466700</v>
      </c>
      <c r="P770" s="105">
        <f t="shared" si="92"/>
        <v>5386.9320894700113</v>
      </c>
      <c r="Q770" s="97">
        <v>9673</v>
      </c>
      <c r="R770" s="91" t="s">
        <v>73</v>
      </c>
    </row>
    <row r="771" spans="1:18" s="32" customFormat="1" ht="23.1" customHeight="1">
      <c r="A771" s="119" t="s">
        <v>1466</v>
      </c>
      <c r="B771" s="93" t="s">
        <v>631</v>
      </c>
      <c r="C771" s="87">
        <v>1959</v>
      </c>
      <c r="D771" s="94" t="s">
        <v>27</v>
      </c>
      <c r="E771" s="94" t="s">
        <v>26</v>
      </c>
      <c r="F771" s="85">
        <v>2</v>
      </c>
      <c r="G771" s="85">
        <v>1</v>
      </c>
      <c r="H771" s="105">
        <v>272.27</v>
      </c>
      <c r="I771" s="105">
        <v>77.84</v>
      </c>
      <c r="J771" s="105">
        <v>194.43</v>
      </c>
      <c r="K771" s="97">
        <f t="shared" si="93"/>
        <v>1641600</v>
      </c>
      <c r="L771" s="82">
        <v>0</v>
      </c>
      <c r="M771" s="82">
        <v>0</v>
      </c>
      <c r="N771" s="82">
        <v>0</v>
      </c>
      <c r="O771" s="95">
        <v>1641600</v>
      </c>
      <c r="P771" s="105">
        <f t="shared" si="92"/>
        <v>6029.3091416608513</v>
      </c>
      <c r="Q771" s="97">
        <v>9673</v>
      </c>
      <c r="R771" s="91" t="s">
        <v>73</v>
      </c>
    </row>
    <row r="772" spans="1:18" s="32" customFormat="1" ht="23.1" customHeight="1">
      <c r="A772" s="119" t="s">
        <v>1467</v>
      </c>
      <c r="B772" s="93" t="s">
        <v>632</v>
      </c>
      <c r="C772" s="87">
        <v>1960</v>
      </c>
      <c r="D772" s="94" t="s">
        <v>27</v>
      </c>
      <c r="E772" s="94" t="s">
        <v>26</v>
      </c>
      <c r="F772" s="85">
        <v>2</v>
      </c>
      <c r="G772" s="85">
        <v>1</v>
      </c>
      <c r="H772" s="105">
        <v>326.89999999999998</v>
      </c>
      <c r="I772" s="105">
        <v>104.76</v>
      </c>
      <c r="J772" s="105">
        <v>222.14</v>
      </c>
      <c r="K772" s="97">
        <f t="shared" si="93"/>
        <v>1731700</v>
      </c>
      <c r="L772" s="82">
        <v>0</v>
      </c>
      <c r="M772" s="82">
        <v>0</v>
      </c>
      <c r="N772" s="82">
        <v>0</v>
      </c>
      <c r="O772" s="95">
        <v>1731700</v>
      </c>
      <c r="P772" s="105">
        <f t="shared" si="92"/>
        <v>5297.3386356684005</v>
      </c>
      <c r="Q772" s="97">
        <v>9673</v>
      </c>
      <c r="R772" s="91" t="s">
        <v>74</v>
      </c>
    </row>
    <row r="773" spans="1:18" s="32" customFormat="1" ht="23.1" customHeight="1">
      <c r="A773" s="119" t="s">
        <v>1468</v>
      </c>
      <c r="B773" s="93" t="s">
        <v>633</v>
      </c>
      <c r="C773" s="87">
        <v>1951</v>
      </c>
      <c r="D773" s="94" t="s">
        <v>27</v>
      </c>
      <c r="E773" s="94" t="s">
        <v>26</v>
      </c>
      <c r="F773" s="85">
        <v>2</v>
      </c>
      <c r="G773" s="85">
        <v>2</v>
      </c>
      <c r="H773" s="110">
        <v>2157.6999999999998</v>
      </c>
      <c r="I773" s="110">
        <v>1933.1</v>
      </c>
      <c r="J773" s="110">
        <v>888.61</v>
      </c>
      <c r="K773" s="97">
        <f t="shared" si="93"/>
        <v>2846680</v>
      </c>
      <c r="L773" s="82">
        <v>0</v>
      </c>
      <c r="M773" s="82">
        <v>0</v>
      </c>
      <c r="N773" s="82">
        <v>0</v>
      </c>
      <c r="O773" s="95">
        <v>2846680</v>
      </c>
      <c r="P773" s="105">
        <f t="shared" si="92"/>
        <v>1319.3122306159337</v>
      </c>
      <c r="Q773" s="97">
        <v>9673</v>
      </c>
      <c r="R773" s="91" t="s">
        <v>72</v>
      </c>
    </row>
    <row r="774" spans="1:18" s="2" customFormat="1" ht="20.100000000000001" customHeight="1">
      <c r="A774" s="119" t="s">
        <v>1469</v>
      </c>
      <c r="B774" s="59" t="s">
        <v>1818</v>
      </c>
      <c r="C774" s="87">
        <v>1985</v>
      </c>
      <c r="D774" s="87" t="s">
        <v>27</v>
      </c>
      <c r="E774" s="87" t="s">
        <v>26</v>
      </c>
      <c r="F774" s="85">
        <v>9</v>
      </c>
      <c r="G774" s="85">
        <v>2</v>
      </c>
      <c r="H774" s="110">
        <v>4503.6000000000004</v>
      </c>
      <c r="I774" s="110">
        <v>0</v>
      </c>
      <c r="J774" s="110">
        <v>3803</v>
      </c>
      <c r="K774" s="105">
        <f>SUM(L774:O774)</f>
        <v>4700000</v>
      </c>
      <c r="L774" s="105">
        <v>0</v>
      </c>
      <c r="M774" s="105">
        <v>0</v>
      </c>
      <c r="N774" s="105">
        <v>0</v>
      </c>
      <c r="O774" s="95">
        <v>4700000</v>
      </c>
      <c r="P774" s="105">
        <f t="shared" si="92"/>
        <v>1043.6095567990051</v>
      </c>
      <c r="Q774" s="105">
        <v>9673</v>
      </c>
      <c r="R774" s="27" t="s">
        <v>72</v>
      </c>
    </row>
    <row r="775" spans="1:18" ht="23.1" customHeight="1">
      <c r="A775" s="119" t="s">
        <v>1470</v>
      </c>
      <c r="B775" s="59" t="s">
        <v>1782</v>
      </c>
      <c r="C775" s="87">
        <v>1962</v>
      </c>
      <c r="D775" s="87" t="s">
        <v>27</v>
      </c>
      <c r="E775" s="87" t="s">
        <v>26</v>
      </c>
      <c r="F775" s="85">
        <v>5</v>
      </c>
      <c r="G775" s="85">
        <v>2</v>
      </c>
      <c r="H775" s="110">
        <v>1738.9</v>
      </c>
      <c r="I775" s="110">
        <v>42.07</v>
      </c>
      <c r="J775" s="110">
        <v>1561.8</v>
      </c>
      <c r="K775" s="105">
        <f>SUM(L775:O775)</f>
        <v>6843397.9299999997</v>
      </c>
      <c r="L775" s="105">
        <v>0</v>
      </c>
      <c r="M775" s="105">
        <v>0</v>
      </c>
      <c r="N775" s="105">
        <v>0</v>
      </c>
      <c r="O775" s="95">
        <v>6843397.9299999997</v>
      </c>
      <c r="P775" s="105">
        <f>K775/H775</f>
        <v>3935.4752602219792</v>
      </c>
      <c r="Q775" s="105">
        <v>9673</v>
      </c>
      <c r="R775" s="27" t="s">
        <v>72</v>
      </c>
    </row>
    <row r="776" spans="1:18" s="32" customFormat="1" ht="23.1" customHeight="1">
      <c r="A776" s="119" t="s">
        <v>1471</v>
      </c>
      <c r="B776" s="89" t="s">
        <v>634</v>
      </c>
      <c r="C776" s="87">
        <v>1961</v>
      </c>
      <c r="D776" s="94" t="s">
        <v>27</v>
      </c>
      <c r="E776" s="94" t="s">
        <v>26</v>
      </c>
      <c r="F776" s="85">
        <v>5</v>
      </c>
      <c r="G776" s="85">
        <v>2</v>
      </c>
      <c r="H776" s="105">
        <v>1582.31</v>
      </c>
      <c r="I776" s="105">
        <v>69.7</v>
      </c>
      <c r="J776" s="105">
        <v>1512.61</v>
      </c>
      <c r="K776" s="97">
        <f t="shared" si="93"/>
        <v>3240610</v>
      </c>
      <c r="L776" s="82">
        <v>0</v>
      </c>
      <c r="M776" s="82">
        <v>0</v>
      </c>
      <c r="N776" s="82">
        <v>0</v>
      </c>
      <c r="O776" s="95">
        <v>3240610</v>
      </c>
      <c r="P776" s="105">
        <f t="shared" si="92"/>
        <v>2048.0247233475111</v>
      </c>
      <c r="Q776" s="97">
        <v>9673</v>
      </c>
      <c r="R776" s="27" t="s">
        <v>74</v>
      </c>
    </row>
    <row r="777" spans="1:18" s="32" customFormat="1" ht="23.1" customHeight="1">
      <c r="A777" s="119" t="s">
        <v>1472</v>
      </c>
      <c r="B777" s="89" t="s">
        <v>1754</v>
      </c>
      <c r="C777" s="87">
        <v>1965</v>
      </c>
      <c r="D777" s="94" t="s">
        <v>27</v>
      </c>
      <c r="E777" s="94" t="s">
        <v>29</v>
      </c>
      <c r="F777" s="85">
        <v>5</v>
      </c>
      <c r="G777" s="85">
        <v>4</v>
      </c>
      <c r="H777" s="105">
        <v>3837.9</v>
      </c>
      <c r="I777" s="105">
        <v>486.7</v>
      </c>
      <c r="J777" s="105">
        <v>3075.7</v>
      </c>
      <c r="K777" s="97">
        <f>SUM(L777:O777)</f>
        <v>20817216</v>
      </c>
      <c r="L777" s="82">
        <v>0</v>
      </c>
      <c r="M777" s="82">
        <v>0</v>
      </c>
      <c r="N777" s="82">
        <v>0</v>
      </c>
      <c r="O777" s="95">
        <v>20817216</v>
      </c>
      <c r="P777" s="105">
        <f t="shared" si="92"/>
        <v>5424.1163136090045</v>
      </c>
      <c r="Q777" s="97">
        <v>9673</v>
      </c>
      <c r="R777" s="91" t="s">
        <v>73</v>
      </c>
    </row>
    <row r="778" spans="1:18" ht="23.1" customHeight="1">
      <c r="A778" s="119" t="s">
        <v>1473</v>
      </c>
      <c r="B778" s="59" t="s">
        <v>1802</v>
      </c>
      <c r="C778" s="87">
        <v>1950</v>
      </c>
      <c r="D778" s="87" t="s">
        <v>27</v>
      </c>
      <c r="E778" s="87" t="s">
        <v>26</v>
      </c>
      <c r="F778" s="85">
        <v>2</v>
      </c>
      <c r="G778" s="85">
        <v>2</v>
      </c>
      <c r="H778" s="110">
        <v>1738.5</v>
      </c>
      <c r="I778" s="110">
        <v>980.2</v>
      </c>
      <c r="J778" s="110">
        <v>411.47</v>
      </c>
      <c r="K778" s="105">
        <f>SUM(L778:O778)</f>
        <v>7642516</v>
      </c>
      <c r="L778" s="105">
        <v>0</v>
      </c>
      <c r="M778" s="105">
        <v>0</v>
      </c>
      <c r="N778" s="105">
        <v>0</v>
      </c>
      <c r="O778" s="95">
        <v>7642516</v>
      </c>
      <c r="P778" s="105">
        <f>K778/[2]Прилож!H620</f>
        <v>4396.0402645959157</v>
      </c>
      <c r="Q778" s="105">
        <v>9673</v>
      </c>
      <c r="R778" s="27" t="s">
        <v>72</v>
      </c>
    </row>
    <row r="779" spans="1:18" ht="23.1" customHeight="1">
      <c r="A779" s="119" t="s">
        <v>1474</v>
      </c>
      <c r="B779" s="59" t="s">
        <v>1764</v>
      </c>
      <c r="C779" s="87">
        <v>1951</v>
      </c>
      <c r="D779" s="87" t="s">
        <v>27</v>
      </c>
      <c r="E779" s="87" t="s">
        <v>26</v>
      </c>
      <c r="F779" s="85">
        <v>2</v>
      </c>
      <c r="G779" s="85">
        <v>3</v>
      </c>
      <c r="H779" s="110">
        <v>1843.5</v>
      </c>
      <c r="I779" s="110">
        <v>712.1</v>
      </c>
      <c r="J779" s="110">
        <v>587.4</v>
      </c>
      <c r="K779" s="105">
        <f>SUM(L779:O779)</f>
        <v>4427300</v>
      </c>
      <c r="L779" s="105">
        <v>0</v>
      </c>
      <c r="M779" s="105">
        <v>0</v>
      </c>
      <c r="N779" s="105">
        <v>0</v>
      </c>
      <c r="O779" s="95">
        <v>4427300</v>
      </c>
      <c r="P779" s="105">
        <f>K779/H779</f>
        <v>2401.5730946569024</v>
      </c>
      <c r="Q779" s="105">
        <v>9673</v>
      </c>
      <c r="R779" s="91" t="s">
        <v>72</v>
      </c>
    </row>
    <row r="780" spans="1:18" s="32" customFormat="1" ht="23.1" customHeight="1">
      <c r="A780" s="176" t="s">
        <v>1475</v>
      </c>
      <c r="B780" s="146" t="s">
        <v>636</v>
      </c>
      <c r="C780" s="145">
        <v>1949</v>
      </c>
      <c r="D780" s="127" t="s">
        <v>27</v>
      </c>
      <c r="E780" s="127" t="s">
        <v>126</v>
      </c>
      <c r="F780" s="136">
        <v>2</v>
      </c>
      <c r="G780" s="136">
        <v>1</v>
      </c>
      <c r="H780" s="177">
        <v>387.94</v>
      </c>
      <c r="I780" s="177">
        <v>0</v>
      </c>
      <c r="J780" s="177">
        <v>387.94</v>
      </c>
      <c r="K780" s="97">
        <f>SUM(L780:O780)</f>
        <v>300000</v>
      </c>
      <c r="L780" s="82">
        <v>0</v>
      </c>
      <c r="M780" s="82">
        <v>0</v>
      </c>
      <c r="N780" s="82">
        <v>0</v>
      </c>
      <c r="O780" s="95">
        <v>300000</v>
      </c>
      <c r="P780" s="105">
        <f t="shared" si="92"/>
        <v>773.31546115378671</v>
      </c>
      <c r="Q780" s="97">
        <v>9673</v>
      </c>
      <c r="R780" s="91" t="s">
        <v>72</v>
      </c>
    </row>
    <row r="781" spans="1:18" s="32" customFormat="1" ht="23.1" customHeight="1">
      <c r="A781" s="176"/>
      <c r="B781" s="146"/>
      <c r="C781" s="145"/>
      <c r="D781" s="127"/>
      <c r="E781" s="127"/>
      <c r="F781" s="136"/>
      <c r="G781" s="136"/>
      <c r="H781" s="177"/>
      <c r="I781" s="177"/>
      <c r="J781" s="177"/>
      <c r="K781" s="97">
        <f t="shared" si="93"/>
        <v>1949000</v>
      </c>
      <c r="L781" s="82">
        <v>0</v>
      </c>
      <c r="M781" s="82">
        <v>0</v>
      </c>
      <c r="N781" s="82">
        <v>0</v>
      </c>
      <c r="O781" s="95">
        <v>1949000</v>
      </c>
      <c r="P781" s="105">
        <f>K781/H780</f>
        <v>5023.9727792957674</v>
      </c>
      <c r="Q781" s="97">
        <v>9673</v>
      </c>
      <c r="R781" s="91" t="s">
        <v>73</v>
      </c>
    </row>
    <row r="782" spans="1:18" s="32" customFormat="1" ht="23.1" customHeight="1">
      <c r="A782" s="119" t="s">
        <v>1956</v>
      </c>
      <c r="B782" s="93" t="s">
        <v>635</v>
      </c>
      <c r="C782" s="87">
        <v>1959</v>
      </c>
      <c r="D782" s="94" t="s">
        <v>27</v>
      </c>
      <c r="E782" s="94" t="s">
        <v>26</v>
      </c>
      <c r="F782" s="85">
        <v>3</v>
      </c>
      <c r="G782" s="85">
        <v>2</v>
      </c>
      <c r="H782" s="105">
        <v>981.8</v>
      </c>
      <c r="I782" s="105">
        <v>0</v>
      </c>
      <c r="J782" s="105">
        <v>981.8</v>
      </c>
      <c r="K782" s="97">
        <f>SUM(L782:O782)</f>
        <v>3534760</v>
      </c>
      <c r="L782" s="82">
        <v>0</v>
      </c>
      <c r="M782" s="82">
        <v>0</v>
      </c>
      <c r="N782" s="82">
        <v>0</v>
      </c>
      <c r="O782" s="95">
        <v>3534760</v>
      </c>
      <c r="P782" s="105">
        <f>K782/H782</f>
        <v>3600.2851904664903</v>
      </c>
      <c r="Q782" s="97">
        <v>9673</v>
      </c>
      <c r="R782" s="91" t="s">
        <v>73</v>
      </c>
    </row>
    <row r="783" spans="1:18" s="32" customFormat="1" ht="23.1" customHeight="1">
      <c r="A783" s="119" t="s">
        <v>1476</v>
      </c>
      <c r="B783" s="93" t="s">
        <v>640</v>
      </c>
      <c r="C783" s="87">
        <v>1947</v>
      </c>
      <c r="D783" s="94" t="s">
        <v>27</v>
      </c>
      <c r="E783" s="94" t="s">
        <v>26</v>
      </c>
      <c r="F783" s="85">
        <v>5</v>
      </c>
      <c r="G783" s="85">
        <v>2</v>
      </c>
      <c r="H783" s="105">
        <v>1955</v>
      </c>
      <c r="I783" s="105">
        <v>236.6</v>
      </c>
      <c r="J783" s="105">
        <v>1042.42</v>
      </c>
      <c r="K783" s="97">
        <f t="shared" si="93"/>
        <v>4794250</v>
      </c>
      <c r="L783" s="82">
        <v>0</v>
      </c>
      <c r="M783" s="82">
        <v>0</v>
      </c>
      <c r="N783" s="82">
        <v>0</v>
      </c>
      <c r="O783" s="95">
        <v>4794250</v>
      </c>
      <c r="P783" s="105">
        <f t="shared" si="92"/>
        <v>2452.3017902813299</v>
      </c>
      <c r="Q783" s="97">
        <v>9673</v>
      </c>
      <c r="R783" s="91" t="s">
        <v>72</v>
      </c>
    </row>
    <row r="784" spans="1:18" s="32" customFormat="1" ht="23.1" customHeight="1">
      <c r="A784" s="119" t="s">
        <v>1477</v>
      </c>
      <c r="B784" s="93" t="s">
        <v>641</v>
      </c>
      <c r="C784" s="87">
        <v>1960</v>
      </c>
      <c r="D784" s="94" t="s">
        <v>27</v>
      </c>
      <c r="E784" s="94" t="s">
        <v>26</v>
      </c>
      <c r="F784" s="85">
        <v>5</v>
      </c>
      <c r="G784" s="85">
        <v>4</v>
      </c>
      <c r="H784" s="105">
        <v>3700.35</v>
      </c>
      <c r="I784" s="105">
        <v>956.87</v>
      </c>
      <c r="J784" s="105">
        <v>1674.1</v>
      </c>
      <c r="K784" s="97">
        <f t="shared" si="93"/>
        <v>20476560</v>
      </c>
      <c r="L784" s="82">
        <v>0</v>
      </c>
      <c r="M784" s="82">
        <v>0</v>
      </c>
      <c r="N784" s="82">
        <v>0</v>
      </c>
      <c r="O784" s="95">
        <v>20476560</v>
      </c>
      <c r="P784" s="105">
        <f t="shared" si="92"/>
        <v>5533.6819490048238</v>
      </c>
      <c r="Q784" s="97">
        <v>9673</v>
      </c>
      <c r="R784" s="91" t="s">
        <v>72</v>
      </c>
    </row>
    <row r="785" spans="1:18" s="32" customFormat="1" ht="23.1" customHeight="1">
      <c r="A785" s="119" t="s">
        <v>1478</v>
      </c>
      <c r="B785" s="93" t="s">
        <v>637</v>
      </c>
      <c r="C785" s="87">
        <v>1960</v>
      </c>
      <c r="D785" s="94" t="s">
        <v>27</v>
      </c>
      <c r="E785" s="94" t="s">
        <v>26</v>
      </c>
      <c r="F785" s="85">
        <v>5</v>
      </c>
      <c r="G785" s="85">
        <v>2</v>
      </c>
      <c r="H785" s="105">
        <v>1500.39</v>
      </c>
      <c r="I785" s="105">
        <v>234.8</v>
      </c>
      <c r="J785" s="105">
        <v>1265.5899999999999</v>
      </c>
      <c r="K785" s="97">
        <f>SUM(L785:O785)</f>
        <v>7851336</v>
      </c>
      <c r="L785" s="82">
        <v>0</v>
      </c>
      <c r="M785" s="82">
        <v>0</v>
      </c>
      <c r="N785" s="82">
        <v>0</v>
      </c>
      <c r="O785" s="95">
        <v>7851336</v>
      </c>
      <c r="P785" s="105">
        <f>K785/H785</f>
        <v>5232.8634555015697</v>
      </c>
      <c r="Q785" s="97">
        <v>9673</v>
      </c>
      <c r="R785" s="91" t="s">
        <v>74</v>
      </c>
    </row>
    <row r="786" spans="1:18" s="32" customFormat="1" ht="23.1" customHeight="1">
      <c r="A786" s="119" t="s">
        <v>1479</v>
      </c>
      <c r="B786" s="93" t="s">
        <v>638</v>
      </c>
      <c r="C786" s="87">
        <v>1959</v>
      </c>
      <c r="D786" s="94" t="s">
        <v>27</v>
      </c>
      <c r="E786" s="94" t="s">
        <v>26</v>
      </c>
      <c r="F786" s="85">
        <v>5</v>
      </c>
      <c r="G786" s="85">
        <v>2</v>
      </c>
      <c r="H786" s="105">
        <v>1379.9</v>
      </c>
      <c r="I786" s="105">
        <v>135.30000000000001</v>
      </c>
      <c r="J786" s="105">
        <v>1244.5999999999999</v>
      </c>
      <c r="K786" s="97">
        <f>SUM(L786:O786)</f>
        <v>3226300</v>
      </c>
      <c r="L786" s="82">
        <v>0</v>
      </c>
      <c r="M786" s="82">
        <v>0</v>
      </c>
      <c r="N786" s="82">
        <v>0</v>
      </c>
      <c r="O786" s="95">
        <v>3226300</v>
      </c>
      <c r="P786" s="105">
        <f>K786/H786</f>
        <v>2338.0679759402856</v>
      </c>
      <c r="Q786" s="97">
        <v>9673</v>
      </c>
      <c r="R786" s="91" t="s">
        <v>73</v>
      </c>
    </row>
    <row r="787" spans="1:18" s="32" customFormat="1" ht="23.1" customHeight="1">
      <c r="A787" s="119" t="s">
        <v>1480</v>
      </c>
      <c r="B787" s="93" t="s">
        <v>639</v>
      </c>
      <c r="C787" s="87">
        <v>1959</v>
      </c>
      <c r="D787" s="94" t="s">
        <v>27</v>
      </c>
      <c r="E787" s="94" t="s">
        <v>26</v>
      </c>
      <c r="F787" s="85">
        <v>2</v>
      </c>
      <c r="G787" s="85">
        <v>1</v>
      </c>
      <c r="H787" s="105">
        <v>512.77</v>
      </c>
      <c r="I787" s="105">
        <v>0</v>
      </c>
      <c r="J787" s="105">
        <v>512.77</v>
      </c>
      <c r="K787" s="97">
        <f>SUM(L787:O787)</f>
        <v>2749300</v>
      </c>
      <c r="L787" s="82">
        <v>0</v>
      </c>
      <c r="M787" s="82">
        <v>0</v>
      </c>
      <c r="N787" s="82">
        <v>0</v>
      </c>
      <c r="O787" s="95">
        <v>2749300</v>
      </c>
      <c r="P787" s="105">
        <f>K787/H787</f>
        <v>5361.663123817696</v>
      </c>
      <c r="Q787" s="97">
        <v>9673</v>
      </c>
      <c r="R787" s="91" t="s">
        <v>73</v>
      </c>
    </row>
    <row r="788" spans="1:18" s="32" customFormat="1" ht="23.1" customHeight="1">
      <c r="A788" s="119" t="s">
        <v>1481</v>
      </c>
      <c r="B788" s="93" t="s">
        <v>642</v>
      </c>
      <c r="C788" s="87">
        <v>1961</v>
      </c>
      <c r="D788" s="94" t="s">
        <v>27</v>
      </c>
      <c r="E788" s="94" t="s">
        <v>26</v>
      </c>
      <c r="F788" s="85">
        <v>5</v>
      </c>
      <c r="G788" s="85">
        <v>4</v>
      </c>
      <c r="H788" s="105">
        <v>2786.75</v>
      </c>
      <c r="I788" s="105">
        <v>278.7</v>
      </c>
      <c r="J788" s="105">
        <v>2508.0500000000002</v>
      </c>
      <c r="K788" s="97">
        <f t="shared" si="93"/>
        <v>5915520</v>
      </c>
      <c r="L788" s="82">
        <v>0</v>
      </c>
      <c r="M788" s="82">
        <v>0</v>
      </c>
      <c r="N788" s="82">
        <v>0</v>
      </c>
      <c r="O788" s="95">
        <v>5915520</v>
      </c>
      <c r="P788" s="105">
        <f t="shared" si="92"/>
        <v>2122.7307795819502</v>
      </c>
      <c r="Q788" s="97">
        <v>9673</v>
      </c>
      <c r="R788" s="27" t="s">
        <v>74</v>
      </c>
    </row>
    <row r="789" spans="1:18" s="32" customFormat="1" ht="23.1" customHeight="1">
      <c r="A789" s="119" t="s">
        <v>1482</v>
      </c>
      <c r="B789" s="93" t="s">
        <v>643</v>
      </c>
      <c r="C789" s="87">
        <v>1978</v>
      </c>
      <c r="D789" s="94" t="s">
        <v>27</v>
      </c>
      <c r="E789" s="94" t="s">
        <v>29</v>
      </c>
      <c r="F789" s="85">
        <v>9</v>
      </c>
      <c r="G789" s="85">
        <v>2</v>
      </c>
      <c r="H789" s="105">
        <v>5518.8</v>
      </c>
      <c r="I789" s="105">
        <v>0</v>
      </c>
      <c r="J789" s="105">
        <v>3947.84</v>
      </c>
      <c r="K789" s="97">
        <f t="shared" si="93"/>
        <v>28694690</v>
      </c>
      <c r="L789" s="82">
        <v>0</v>
      </c>
      <c r="M789" s="82">
        <v>0</v>
      </c>
      <c r="N789" s="82">
        <v>0</v>
      </c>
      <c r="O789" s="95">
        <v>28694690</v>
      </c>
      <c r="P789" s="105">
        <f t="shared" si="92"/>
        <v>5199.443719649199</v>
      </c>
      <c r="Q789" s="97">
        <v>9673</v>
      </c>
      <c r="R789" s="91" t="s">
        <v>72</v>
      </c>
    </row>
    <row r="790" spans="1:18" s="32" customFormat="1" ht="23.1" customHeight="1">
      <c r="A790" s="119" t="s">
        <v>1483</v>
      </c>
      <c r="B790" s="93" t="s">
        <v>644</v>
      </c>
      <c r="C790" s="87">
        <v>1961</v>
      </c>
      <c r="D790" s="94" t="s">
        <v>27</v>
      </c>
      <c r="E790" s="94" t="s">
        <v>26</v>
      </c>
      <c r="F790" s="85">
        <v>5</v>
      </c>
      <c r="G790" s="85">
        <v>4</v>
      </c>
      <c r="H790" s="105">
        <v>3090.29</v>
      </c>
      <c r="I790" s="105">
        <v>0</v>
      </c>
      <c r="J790" s="105">
        <v>3090.29</v>
      </c>
      <c r="K790" s="97">
        <f t="shared" si="93"/>
        <v>5955800</v>
      </c>
      <c r="L790" s="82">
        <v>0</v>
      </c>
      <c r="M790" s="82">
        <v>0</v>
      </c>
      <c r="N790" s="82">
        <v>0</v>
      </c>
      <c r="O790" s="95">
        <v>5955800</v>
      </c>
      <c r="P790" s="105">
        <f t="shared" si="92"/>
        <v>1927.2624899281298</v>
      </c>
      <c r="Q790" s="97">
        <v>9673</v>
      </c>
      <c r="R790" s="27" t="s">
        <v>74</v>
      </c>
    </row>
    <row r="791" spans="1:18" s="32" customFormat="1" ht="23.1" customHeight="1">
      <c r="A791" s="119" t="s">
        <v>1484</v>
      </c>
      <c r="B791" s="93" t="s">
        <v>645</v>
      </c>
      <c r="C791" s="87">
        <v>1959</v>
      </c>
      <c r="D791" s="94" t="s">
        <v>27</v>
      </c>
      <c r="E791" s="94" t="s">
        <v>26</v>
      </c>
      <c r="F791" s="85">
        <v>5</v>
      </c>
      <c r="G791" s="85">
        <v>7</v>
      </c>
      <c r="H791" s="105">
        <v>5882.76</v>
      </c>
      <c r="I791" s="105">
        <v>1145.1500000000001</v>
      </c>
      <c r="J791" s="105">
        <v>4737.6099999999997</v>
      </c>
      <c r="K791" s="97">
        <f t="shared" si="93"/>
        <v>13041900</v>
      </c>
      <c r="L791" s="82">
        <v>0</v>
      </c>
      <c r="M791" s="82">
        <v>0</v>
      </c>
      <c r="N791" s="82">
        <v>0</v>
      </c>
      <c r="O791" s="95">
        <v>13041900</v>
      </c>
      <c r="P791" s="105">
        <f t="shared" si="92"/>
        <v>2216.969585704669</v>
      </c>
      <c r="Q791" s="97">
        <v>9673</v>
      </c>
      <c r="R791" s="91" t="s">
        <v>73</v>
      </c>
    </row>
    <row r="792" spans="1:18" s="32" customFormat="1" ht="23.1" customHeight="1">
      <c r="A792" s="119" t="s">
        <v>1485</v>
      </c>
      <c r="B792" s="93" t="s">
        <v>646</v>
      </c>
      <c r="C792" s="87">
        <v>1960</v>
      </c>
      <c r="D792" s="94" t="s">
        <v>27</v>
      </c>
      <c r="E792" s="94" t="s">
        <v>26</v>
      </c>
      <c r="F792" s="85">
        <v>5</v>
      </c>
      <c r="G792" s="85">
        <v>2</v>
      </c>
      <c r="H792" s="105">
        <v>1530.87</v>
      </c>
      <c r="I792" s="105">
        <v>250</v>
      </c>
      <c r="J792" s="105">
        <v>1280.8699999999999</v>
      </c>
      <c r="K792" s="97">
        <f t="shared" si="93"/>
        <v>2993100</v>
      </c>
      <c r="L792" s="82">
        <v>0</v>
      </c>
      <c r="M792" s="82">
        <v>0</v>
      </c>
      <c r="N792" s="82">
        <v>0</v>
      </c>
      <c r="O792" s="95">
        <v>2993100</v>
      </c>
      <c r="P792" s="105">
        <f t="shared" si="92"/>
        <v>1955.1627505928004</v>
      </c>
      <c r="Q792" s="97">
        <v>9673</v>
      </c>
      <c r="R792" s="91" t="s">
        <v>74</v>
      </c>
    </row>
    <row r="793" spans="1:18" s="32" customFormat="1" ht="23.1" customHeight="1">
      <c r="A793" s="119" t="s">
        <v>1486</v>
      </c>
      <c r="B793" s="93" t="s">
        <v>647</v>
      </c>
      <c r="C793" s="87">
        <v>1948</v>
      </c>
      <c r="D793" s="94" t="s">
        <v>27</v>
      </c>
      <c r="E793" s="94" t="s">
        <v>26</v>
      </c>
      <c r="F793" s="85">
        <v>2</v>
      </c>
      <c r="G793" s="85">
        <v>1</v>
      </c>
      <c r="H793" s="105">
        <v>325.7</v>
      </c>
      <c r="I793" s="105">
        <v>0</v>
      </c>
      <c r="J793" s="105">
        <v>341.7</v>
      </c>
      <c r="K793" s="97">
        <f t="shared" si="93"/>
        <v>3052545</v>
      </c>
      <c r="L793" s="82">
        <v>0</v>
      </c>
      <c r="M793" s="82">
        <v>0</v>
      </c>
      <c r="N793" s="82">
        <v>0</v>
      </c>
      <c r="O793" s="95">
        <v>3052545</v>
      </c>
      <c r="P793" s="105">
        <f t="shared" si="92"/>
        <v>9372.2597482345718</v>
      </c>
      <c r="Q793" s="97">
        <v>9673</v>
      </c>
      <c r="R793" s="91" t="s">
        <v>72</v>
      </c>
    </row>
    <row r="794" spans="1:18" s="32" customFormat="1" ht="23.1" customHeight="1">
      <c r="A794" s="119" t="s">
        <v>1487</v>
      </c>
      <c r="B794" s="93" t="s">
        <v>648</v>
      </c>
      <c r="C794" s="87" t="s">
        <v>923</v>
      </c>
      <c r="D794" s="94" t="s">
        <v>27</v>
      </c>
      <c r="E794" s="94" t="s">
        <v>26</v>
      </c>
      <c r="F794" s="85">
        <v>2</v>
      </c>
      <c r="G794" s="85">
        <v>1</v>
      </c>
      <c r="H794" s="105">
        <v>783</v>
      </c>
      <c r="I794" s="105">
        <v>0</v>
      </c>
      <c r="J794" s="105">
        <v>783</v>
      </c>
      <c r="K794" s="97">
        <f t="shared" si="93"/>
        <v>6378060</v>
      </c>
      <c r="L794" s="82">
        <v>0</v>
      </c>
      <c r="M794" s="82">
        <v>0</v>
      </c>
      <c r="N794" s="82">
        <v>0</v>
      </c>
      <c r="O794" s="95">
        <v>6378060</v>
      </c>
      <c r="P794" s="105">
        <f t="shared" ref="P794:P861" si="94">K794/H794</f>
        <v>8145.6704980842915</v>
      </c>
      <c r="Q794" s="97">
        <v>9673</v>
      </c>
      <c r="R794" s="91" t="s">
        <v>72</v>
      </c>
    </row>
    <row r="795" spans="1:18" s="32" customFormat="1" ht="23.1" customHeight="1">
      <c r="A795" s="119" t="s">
        <v>1488</v>
      </c>
      <c r="B795" s="93" t="s">
        <v>649</v>
      </c>
      <c r="C795" s="87">
        <v>1959</v>
      </c>
      <c r="D795" s="94" t="s">
        <v>27</v>
      </c>
      <c r="E795" s="94" t="s">
        <v>26</v>
      </c>
      <c r="F795" s="85">
        <v>2</v>
      </c>
      <c r="G795" s="85">
        <v>1</v>
      </c>
      <c r="H795" s="105">
        <v>300.75</v>
      </c>
      <c r="I795" s="105">
        <v>0</v>
      </c>
      <c r="J795" s="105">
        <v>300.75</v>
      </c>
      <c r="K795" s="97">
        <f t="shared" ref="K795:K863" si="95">SUM(L795:O795)</f>
        <v>2975900</v>
      </c>
      <c r="L795" s="82">
        <v>0</v>
      </c>
      <c r="M795" s="82">
        <v>0</v>
      </c>
      <c r="N795" s="82">
        <v>0</v>
      </c>
      <c r="O795" s="95">
        <v>2975900</v>
      </c>
      <c r="P795" s="105">
        <f t="shared" si="94"/>
        <v>9894.9293433083949</v>
      </c>
      <c r="Q795" s="97">
        <v>9673</v>
      </c>
      <c r="R795" s="91" t="s">
        <v>73</v>
      </c>
    </row>
    <row r="796" spans="1:18" ht="23.1" customHeight="1">
      <c r="A796" s="119" t="s">
        <v>1489</v>
      </c>
      <c r="B796" s="59" t="s">
        <v>1757</v>
      </c>
      <c r="C796" s="87">
        <v>1962</v>
      </c>
      <c r="D796" s="87" t="s">
        <v>27</v>
      </c>
      <c r="E796" s="87" t="s">
        <v>26</v>
      </c>
      <c r="F796" s="85">
        <v>4</v>
      </c>
      <c r="G796" s="85">
        <v>2</v>
      </c>
      <c r="H796" s="110">
        <v>1395.8</v>
      </c>
      <c r="I796" s="110">
        <v>32.5</v>
      </c>
      <c r="J796" s="110">
        <v>752.16</v>
      </c>
      <c r="K796" s="105">
        <f>SUM(L796:O796)</f>
        <v>4056177.6</v>
      </c>
      <c r="L796" s="105">
        <v>0</v>
      </c>
      <c r="M796" s="105">
        <v>0</v>
      </c>
      <c r="N796" s="105">
        <v>0</v>
      </c>
      <c r="O796" s="95">
        <v>4056177.6</v>
      </c>
      <c r="P796" s="105">
        <f t="shared" si="94"/>
        <v>2905.9876773176675</v>
      </c>
      <c r="Q796" s="105">
        <v>9673</v>
      </c>
      <c r="R796" s="91" t="s">
        <v>72</v>
      </c>
    </row>
    <row r="797" spans="1:18" s="32" customFormat="1" ht="23.1" customHeight="1">
      <c r="A797" s="119" t="s">
        <v>1490</v>
      </c>
      <c r="B797" s="89" t="s">
        <v>650</v>
      </c>
      <c r="C797" s="87">
        <v>1959</v>
      </c>
      <c r="D797" s="94" t="s">
        <v>27</v>
      </c>
      <c r="E797" s="94" t="s">
        <v>26</v>
      </c>
      <c r="F797" s="85">
        <v>2</v>
      </c>
      <c r="G797" s="85">
        <v>1</v>
      </c>
      <c r="H797" s="105">
        <v>289.2</v>
      </c>
      <c r="I797" s="105">
        <v>0</v>
      </c>
      <c r="J797" s="105">
        <v>289.2</v>
      </c>
      <c r="K797" s="97">
        <f t="shared" si="95"/>
        <v>1678700</v>
      </c>
      <c r="L797" s="82">
        <v>0</v>
      </c>
      <c r="M797" s="82">
        <v>0</v>
      </c>
      <c r="N797" s="82">
        <v>0</v>
      </c>
      <c r="O797" s="95">
        <v>1678700</v>
      </c>
      <c r="P797" s="105">
        <f t="shared" si="94"/>
        <v>5804.6334716459196</v>
      </c>
      <c r="Q797" s="97">
        <v>9673</v>
      </c>
      <c r="R797" s="91" t="s">
        <v>73</v>
      </c>
    </row>
    <row r="798" spans="1:18" s="32" customFormat="1" ht="18" customHeight="1">
      <c r="A798" s="119" t="s">
        <v>1491</v>
      </c>
      <c r="B798" s="93" t="s">
        <v>651</v>
      </c>
      <c r="C798" s="87">
        <v>1959</v>
      </c>
      <c r="D798" s="94" t="s">
        <v>27</v>
      </c>
      <c r="E798" s="94" t="s">
        <v>26</v>
      </c>
      <c r="F798" s="85">
        <v>2</v>
      </c>
      <c r="G798" s="85">
        <v>1</v>
      </c>
      <c r="H798" s="105">
        <v>148.1</v>
      </c>
      <c r="I798" s="105">
        <v>0</v>
      </c>
      <c r="J798" s="105">
        <v>148.1</v>
      </c>
      <c r="K798" s="97">
        <f t="shared" si="95"/>
        <v>809500</v>
      </c>
      <c r="L798" s="82">
        <v>0</v>
      </c>
      <c r="M798" s="82">
        <v>0</v>
      </c>
      <c r="N798" s="82">
        <v>0</v>
      </c>
      <c r="O798" s="95">
        <v>809500</v>
      </c>
      <c r="P798" s="105">
        <f t="shared" si="94"/>
        <v>5465.9014179608375</v>
      </c>
      <c r="Q798" s="97">
        <v>9673</v>
      </c>
      <c r="R798" s="91" t="s">
        <v>73</v>
      </c>
    </row>
    <row r="799" spans="1:18" s="32" customFormat="1" ht="23.1" customHeight="1">
      <c r="A799" s="119" t="s">
        <v>1492</v>
      </c>
      <c r="B799" s="93" t="s">
        <v>653</v>
      </c>
      <c r="C799" s="87">
        <v>1960</v>
      </c>
      <c r="D799" s="94" t="s">
        <v>27</v>
      </c>
      <c r="E799" s="94" t="s">
        <v>26</v>
      </c>
      <c r="F799" s="85">
        <v>5</v>
      </c>
      <c r="G799" s="85">
        <v>10</v>
      </c>
      <c r="H799" s="105">
        <v>15869.9</v>
      </c>
      <c r="I799" s="105">
        <v>3139.7</v>
      </c>
      <c r="J799" s="105">
        <v>10103.9</v>
      </c>
      <c r="K799" s="97">
        <f t="shared" si="95"/>
        <v>85633160</v>
      </c>
      <c r="L799" s="82">
        <v>0</v>
      </c>
      <c r="M799" s="82">
        <v>0</v>
      </c>
      <c r="N799" s="82">
        <v>0</v>
      </c>
      <c r="O799" s="95">
        <v>85633160</v>
      </c>
      <c r="P799" s="105">
        <f t="shared" si="94"/>
        <v>5395.9483046522037</v>
      </c>
      <c r="Q799" s="97">
        <v>9673</v>
      </c>
      <c r="R799" s="91" t="s">
        <v>74</v>
      </c>
    </row>
    <row r="800" spans="1:18" s="32" customFormat="1" ht="23.1" customHeight="1">
      <c r="A800" s="119" t="s">
        <v>1493</v>
      </c>
      <c r="B800" s="93" t="s">
        <v>652</v>
      </c>
      <c r="C800" s="87">
        <v>1962</v>
      </c>
      <c r="D800" s="94" t="s">
        <v>27</v>
      </c>
      <c r="E800" s="94" t="s">
        <v>29</v>
      </c>
      <c r="F800" s="85">
        <v>5</v>
      </c>
      <c r="G800" s="85">
        <v>3</v>
      </c>
      <c r="H800" s="110">
        <v>4025.2</v>
      </c>
      <c r="I800" s="110">
        <v>1100</v>
      </c>
      <c r="J800" s="110">
        <v>2092.9</v>
      </c>
      <c r="K800" s="97">
        <f>SUM(L800:O800)</f>
        <v>4232540</v>
      </c>
      <c r="L800" s="82">
        <v>0</v>
      </c>
      <c r="M800" s="82">
        <v>0</v>
      </c>
      <c r="N800" s="82">
        <v>0</v>
      </c>
      <c r="O800" s="95">
        <v>4232540</v>
      </c>
      <c r="P800" s="105">
        <f>K800/H800</f>
        <v>1051.510483951108</v>
      </c>
      <c r="Q800" s="97">
        <v>9673</v>
      </c>
      <c r="R800" s="27" t="s">
        <v>74</v>
      </c>
    </row>
    <row r="801" spans="1:18" s="32" customFormat="1" ht="23.1" customHeight="1">
      <c r="A801" s="119" t="s">
        <v>1494</v>
      </c>
      <c r="B801" s="93" t="s">
        <v>1920</v>
      </c>
      <c r="C801" s="87">
        <v>1979</v>
      </c>
      <c r="D801" s="94" t="s">
        <v>27</v>
      </c>
      <c r="E801" s="94" t="s">
        <v>29</v>
      </c>
      <c r="F801" s="85">
        <v>9</v>
      </c>
      <c r="G801" s="85">
        <v>6</v>
      </c>
      <c r="H801" s="110">
        <v>14863.1</v>
      </c>
      <c r="I801" s="110">
        <v>791.2</v>
      </c>
      <c r="J801" s="110">
        <v>11561.5</v>
      </c>
      <c r="K801" s="97">
        <f>SUM(L801:O801)</f>
        <v>13400000</v>
      </c>
      <c r="L801" s="82">
        <v>0</v>
      </c>
      <c r="M801" s="82">
        <v>0</v>
      </c>
      <c r="N801" s="82">
        <v>0</v>
      </c>
      <c r="O801" s="95">
        <v>13400000</v>
      </c>
      <c r="P801" s="105">
        <f>K801/H801</f>
        <v>901.56158540277602</v>
      </c>
      <c r="Q801" s="97">
        <v>9673</v>
      </c>
      <c r="R801" s="91" t="s">
        <v>73</v>
      </c>
    </row>
    <row r="802" spans="1:18" s="32" customFormat="1" ht="23.1" customHeight="1">
      <c r="A802" s="119" t="s">
        <v>1495</v>
      </c>
      <c r="B802" s="93" t="s">
        <v>654</v>
      </c>
      <c r="C802" s="87">
        <v>1958</v>
      </c>
      <c r="D802" s="94" t="s">
        <v>27</v>
      </c>
      <c r="E802" s="94" t="s">
        <v>26</v>
      </c>
      <c r="F802" s="85">
        <v>2</v>
      </c>
      <c r="G802" s="85">
        <v>1</v>
      </c>
      <c r="H802" s="105">
        <v>556.1</v>
      </c>
      <c r="I802" s="105">
        <v>150</v>
      </c>
      <c r="J802" s="105">
        <v>406.1</v>
      </c>
      <c r="K802" s="97">
        <f t="shared" si="95"/>
        <v>2791700</v>
      </c>
      <c r="L802" s="82">
        <v>0</v>
      </c>
      <c r="M802" s="82">
        <v>0</v>
      </c>
      <c r="N802" s="82">
        <v>0</v>
      </c>
      <c r="O802" s="95">
        <v>2791700</v>
      </c>
      <c r="P802" s="105">
        <f t="shared" si="94"/>
        <v>5020.1402625427081</v>
      </c>
      <c r="Q802" s="97">
        <v>9673</v>
      </c>
      <c r="R802" s="27" t="s">
        <v>73</v>
      </c>
    </row>
    <row r="803" spans="1:18" s="32" customFormat="1" ht="23.1" customHeight="1">
      <c r="A803" s="119" t="s">
        <v>1496</v>
      </c>
      <c r="B803" s="93" t="s">
        <v>655</v>
      </c>
      <c r="C803" s="87">
        <v>1961</v>
      </c>
      <c r="D803" s="94" t="s">
        <v>27</v>
      </c>
      <c r="E803" s="94" t="s">
        <v>26</v>
      </c>
      <c r="F803" s="85">
        <v>2</v>
      </c>
      <c r="G803" s="85">
        <v>1</v>
      </c>
      <c r="H803" s="105">
        <v>372.44</v>
      </c>
      <c r="I803" s="105">
        <v>106.03</v>
      </c>
      <c r="J803" s="105">
        <v>266.41000000000003</v>
      </c>
      <c r="K803" s="97">
        <f t="shared" si="95"/>
        <v>1324660</v>
      </c>
      <c r="L803" s="82">
        <v>0</v>
      </c>
      <c r="M803" s="82">
        <v>0</v>
      </c>
      <c r="N803" s="82">
        <v>0</v>
      </c>
      <c r="O803" s="95">
        <v>1324660</v>
      </c>
      <c r="P803" s="105">
        <f t="shared" si="94"/>
        <v>3556.7071206100313</v>
      </c>
      <c r="Q803" s="97">
        <v>9673</v>
      </c>
      <c r="R803" s="27" t="s">
        <v>74</v>
      </c>
    </row>
    <row r="804" spans="1:18" s="32" customFormat="1" ht="23.1" customHeight="1">
      <c r="A804" s="119" t="s">
        <v>1497</v>
      </c>
      <c r="B804" s="93" t="s">
        <v>656</v>
      </c>
      <c r="C804" s="87">
        <v>1959</v>
      </c>
      <c r="D804" s="94" t="s">
        <v>27</v>
      </c>
      <c r="E804" s="94" t="s">
        <v>26</v>
      </c>
      <c r="F804" s="85">
        <v>2</v>
      </c>
      <c r="G804" s="85">
        <v>1</v>
      </c>
      <c r="H804" s="105">
        <v>276.3</v>
      </c>
      <c r="I804" s="105">
        <v>79.900000000000006</v>
      </c>
      <c r="J804" s="105">
        <v>196.4</v>
      </c>
      <c r="K804" s="97">
        <f t="shared" si="95"/>
        <v>1869500</v>
      </c>
      <c r="L804" s="82">
        <v>0</v>
      </c>
      <c r="M804" s="82">
        <v>0</v>
      </c>
      <c r="N804" s="82">
        <v>0</v>
      </c>
      <c r="O804" s="95">
        <v>1869500</v>
      </c>
      <c r="P804" s="105">
        <f t="shared" si="94"/>
        <v>6766.1961635902999</v>
      </c>
      <c r="Q804" s="97">
        <v>9673</v>
      </c>
      <c r="R804" s="91" t="s">
        <v>73</v>
      </c>
    </row>
    <row r="805" spans="1:18" s="32" customFormat="1" ht="23.1" customHeight="1">
      <c r="A805" s="119" t="s">
        <v>1498</v>
      </c>
      <c r="B805" s="89" t="s">
        <v>657</v>
      </c>
      <c r="C805" s="87">
        <v>1958</v>
      </c>
      <c r="D805" s="94" t="s">
        <v>27</v>
      </c>
      <c r="E805" s="94" t="s">
        <v>26</v>
      </c>
      <c r="F805" s="85">
        <v>2</v>
      </c>
      <c r="G805" s="85">
        <v>2</v>
      </c>
      <c r="H805" s="105">
        <v>281.91000000000003</v>
      </c>
      <c r="I805" s="105">
        <v>0</v>
      </c>
      <c r="J805" s="105">
        <v>281.91000000000003</v>
      </c>
      <c r="K805" s="97">
        <f t="shared" si="95"/>
        <v>1869500</v>
      </c>
      <c r="L805" s="82">
        <v>0</v>
      </c>
      <c r="M805" s="82">
        <v>0</v>
      </c>
      <c r="N805" s="82">
        <v>0</v>
      </c>
      <c r="O805" s="95">
        <v>1869500</v>
      </c>
      <c r="P805" s="105">
        <f t="shared" si="94"/>
        <v>6631.5490759462236</v>
      </c>
      <c r="Q805" s="97">
        <v>9673</v>
      </c>
      <c r="R805" s="27" t="s">
        <v>73</v>
      </c>
    </row>
    <row r="806" spans="1:18" s="32" customFormat="1" ht="23.1" customHeight="1">
      <c r="A806" s="119" t="s">
        <v>1499</v>
      </c>
      <c r="B806" s="89" t="s">
        <v>658</v>
      </c>
      <c r="C806" s="87">
        <v>1960</v>
      </c>
      <c r="D806" s="94" t="s">
        <v>27</v>
      </c>
      <c r="E806" s="94" t="s">
        <v>26</v>
      </c>
      <c r="F806" s="85">
        <v>2</v>
      </c>
      <c r="G806" s="85">
        <v>2</v>
      </c>
      <c r="H806" s="105">
        <v>288.19</v>
      </c>
      <c r="I806" s="105">
        <v>0</v>
      </c>
      <c r="J806" s="105">
        <v>288.19</v>
      </c>
      <c r="K806" s="97">
        <f t="shared" si="95"/>
        <v>1890700</v>
      </c>
      <c r="L806" s="82">
        <v>0</v>
      </c>
      <c r="M806" s="82">
        <v>0</v>
      </c>
      <c r="N806" s="82">
        <v>0</v>
      </c>
      <c r="O806" s="95">
        <v>1890700</v>
      </c>
      <c r="P806" s="105">
        <f t="shared" si="94"/>
        <v>6560.6023803740591</v>
      </c>
      <c r="Q806" s="97">
        <v>9673</v>
      </c>
      <c r="R806" s="91" t="s">
        <v>74</v>
      </c>
    </row>
    <row r="807" spans="1:18" s="32" customFormat="1" ht="23.1" customHeight="1">
      <c r="A807" s="119" t="s">
        <v>1500</v>
      </c>
      <c r="B807" s="93" t="s">
        <v>659</v>
      </c>
      <c r="C807" s="87">
        <v>1961</v>
      </c>
      <c r="D807" s="94" t="s">
        <v>27</v>
      </c>
      <c r="E807" s="94" t="s">
        <v>26</v>
      </c>
      <c r="F807" s="85">
        <v>4</v>
      </c>
      <c r="G807" s="85">
        <v>4</v>
      </c>
      <c r="H807" s="105">
        <v>2561.69</v>
      </c>
      <c r="I807" s="105">
        <v>0</v>
      </c>
      <c r="J807" s="105">
        <v>2561.69</v>
      </c>
      <c r="K807" s="97">
        <f t="shared" si="95"/>
        <v>3368000</v>
      </c>
      <c r="L807" s="82">
        <v>0</v>
      </c>
      <c r="M807" s="82">
        <v>0</v>
      </c>
      <c r="N807" s="82">
        <v>0</v>
      </c>
      <c r="O807" s="95">
        <v>3368000</v>
      </c>
      <c r="P807" s="105">
        <f t="shared" si="94"/>
        <v>1314.7570549129675</v>
      </c>
      <c r="Q807" s="97">
        <v>9673</v>
      </c>
      <c r="R807" s="27" t="s">
        <v>74</v>
      </c>
    </row>
    <row r="808" spans="1:18" ht="23.1" customHeight="1">
      <c r="A808" s="119" t="s">
        <v>1501</v>
      </c>
      <c r="B808" s="59" t="s">
        <v>1785</v>
      </c>
      <c r="C808" s="87">
        <v>2003</v>
      </c>
      <c r="D808" s="87" t="s">
        <v>27</v>
      </c>
      <c r="E808" s="87" t="s">
        <v>29</v>
      </c>
      <c r="F808" s="85">
        <v>10</v>
      </c>
      <c r="G808" s="85">
        <v>5</v>
      </c>
      <c r="H808" s="110">
        <v>11583.4</v>
      </c>
      <c r="I808" s="110">
        <v>438.9</v>
      </c>
      <c r="J808" s="110">
        <v>10163</v>
      </c>
      <c r="K808" s="105">
        <f>SUM(L808:O808)</f>
        <v>4764000</v>
      </c>
      <c r="L808" s="105">
        <v>0</v>
      </c>
      <c r="M808" s="105">
        <v>0</v>
      </c>
      <c r="N808" s="105">
        <v>0</v>
      </c>
      <c r="O808" s="95">
        <v>4764000</v>
      </c>
      <c r="P808" s="105">
        <f t="shared" si="94"/>
        <v>411.27820847074264</v>
      </c>
      <c r="Q808" s="105">
        <v>9673</v>
      </c>
      <c r="R808" s="91" t="s">
        <v>72</v>
      </c>
    </row>
    <row r="809" spans="1:18" s="32" customFormat="1" ht="23.1" customHeight="1">
      <c r="A809" s="119" t="s">
        <v>1502</v>
      </c>
      <c r="B809" s="93" t="s">
        <v>662</v>
      </c>
      <c r="C809" s="87">
        <v>1956</v>
      </c>
      <c r="D809" s="94" t="s">
        <v>27</v>
      </c>
      <c r="E809" s="94" t="s">
        <v>26</v>
      </c>
      <c r="F809" s="85">
        <v>5</v>
      </c>
      <c r="G809" s="85">
        <v>6</v>
      </c>
      <c r="H809" s="105">
        <v>4863</v>
      </c>
      <c r="I809" s="105">
        <v>504</v>
      </c>
      <c r="J809" s="105">
        <v>4359</v>
      </c>
      <c r="K809" s="97">
        <f>SUM(L809:O809)</f>
        <v>11871200</v>
      </c>
      <c r="L809" s="82">
        <v>0</v>
      </c>
      <c r="M809" s="82">
        <v>0</v>
      </c>
      <c r="N809" s="82">
        <v>0</v>
      </c>
      <c r="O809" s="95">
        <v>11871200</v>
      </c>
      <c r="P809" s="105">
        <f>K809/H809</f>
        <v>2441.1268764137362</v>
      </c>
      <c r="Q809" s="97">
        <v>9673</v>
      </c>
      <c r="R809" s="91" t="s">
        <v>73</v>
      </c>
    </row>
    <row r="810" spans="1:18" ht="23.1" customHeight="1">
      <c r="A810" s="119" t="s">
        <v>1503</v>
      </c>
      <c r="B810" s="59" t="s">
        <v>1783</v>
      </c>
      <c r="C810" s="87">
        <v>1959</v>
      </c>
      <c r="D810" s="87" t="s">
        <v>27</v>
      </c>
      <c r="E810" s="87" t="s">
        <v>26</v>
      </c>
      <c r="F810" s="85">
        <v>5</v>
      </c>
      <c r="G810" s="85">
        <v>2</v>
      </c>
      <c r="H810" s="110">
        <v>2158.6</v>
      </c>
      <c r="I810" s="110">
        <v>1469.6</v>
      </c>
      <c r="J810" s="110">
        <v>142.19999999999999</v>
      </c>
      <c r="K810" s="105">
        <f>SUM(L810:O810)</f>
        <v>6542400</v>
      </c>
      <c r="L810" s="105">
        <v>0</v>
      </c>
      <c r="M810" s="105">
        <v>0</v>
      </c>
      <c r="N810" s="105">
        <v>0</v>
      </c>
      <c r="O810" s="95">
        <v>6542400</v>
      </c>
      <c r="P810" s="105">
        <f>K810/H810</f>
        <v>3030.8533308625961</v>
      </c>
      <c r="Q810" s="105">
        <v>9673</v>
      </c>
      <c r="R810" s="91" t="s">
        <v>72</v>
      </c>
    </row>
    <row r="811" spans="1:18" s="32" customFormat="1" ht="23.1" customHeight="1">
      <c r="A811" s="119" t="s">
        <v>1504</v>
      </c>
      <c r="B811" s="93" t="s">
        <v>663</v>
      </c>
      <c r="C811" s="87">
        <v>1955</v>
      </c>
      <c r="D811" s="94" t="s">
        <v>27</v>
      </c>
      <c r="E811" s="94" t="s">
        <v>26</v>
      </c>
      <c r="F811" s="85">
        <v>5</v>
      </c>
      <c r="G811" s="85">
        <v>9</v>
      </c>
      <c r="H811" s="105">
        <v>8202.5</v>
      </c>
      <c r="I811" s="105">
        <v>1838.1</v>
      </c>
      <c r="J811" s="105">
        <v>6364.4</v>
      </c>
      <c r="K811" s="97">
        <f>SUM(L811:O811)</f>
        <v>19886000</v>
      </c>
      <c r="L811" s="82">
        <v>0</v>
      </c>
      <c r="M811" s="82">
        <v>0</v>
      </c>
      <c r="N811" s="82">
        <v>0</v>
      </c>
      <c r="O811" s="95">
        <v>19886000</v>
      </c>
      <c r="P811" s="105">
        <f>K811/H811</f>
        <v>2424.382810118866</v>
      </c>
      <c r="Q811" s="97">
        <v>9673</v>
      </c>
      <c r="R811" s="91" t="s">
        <v>73</v>
      </c>
    </row>
    <row r="812" spans="1:18" s="32" customFormat="1" ht="23.1" customHeight="1">
      <c r="A812" s="119" t="s">
        <v>1505</v>
      </c>
      <c r="B812" s="93" t="s">
        <v>664</v>
      </c>
      <c r="C812" s="87">
        <v>1959</v>
      </c>
      <c r="D812" s="94" t="s">
        <v>27</v>
      </c>
      <c r="E812" s="94" t="s">
        <v>26</v>
      </c>
      <c r="F812" s="85">
        <v>5</v>
      </c>
      <c r="G812" s="85">
        <v>2</v>
      </c>
      <c r="H812" s="105">
        <v>1670.81</v>
      </c>
      <c r="I812" s="105">
        <v>0</v>
      </c>
      <c r="J812" s="105">
        <v>1670.81</v>
      </c>
      <c r="K812" s="97">
        <f>SUM(L812:O812)</f>
        <v>3390600</v>
      </c>
      <c r="L812" s="82">
        <v>0</v>
      </c>
      <c r="M812" s="82">
        <v>0</v>
      </c>
      <c r="N812" s="82">
        <v>0</v>
      </c>
      <c r="O812" s="95">
        <v>3390600</v>
      </c>
      <c r="P812" s="105">
        <f>K812/H812</f>
        <v>2029.3151226052034</v>
      </c>
      <c r="Q812" s="97">
        <v>9673</v>
      </c>
      <c r="R812" s="91" t="s">
        <v>73</v>
      </c>
    </row>
    <row r="813" spans="1:18" s="32" customFormat="1" ht="23.1" customHeight="1">
      <c r="A813" s="119" t="s">
        <v>1862</v>
      </c>
      <c r="B813" s="93" t="s">
        <v>660</v>
      </c>
      <c r="C813" s="87">
        <v>1958</v>
      </c>
      <c r="D813" s="94" t="s">
        <v>27</v>
      </c>
      <c r="E813" s="94" t="s">
        <v>26</v>
      </c>
      <c r="F813" s="85">
        <v>4</v>
      </c>
      <c r="G813" s="85">
        <v>3</v>
      </c>
      <c r="H813" s="105">
        <v>1923.77</v>
      </c>
      <c r="I813" s="105">
        <v>45.9</v>
      </c>
      <c r="J813" s="105">
        <v>1877.87</v>
      </c>
      <c r="K813" s="97">
        <f t="shared" si="95"/>
        <v>4016000</v>
      </c>
      <c r="L813" s="82">
        <v>0</v>
      </c>
      <c r="M813" s="82">
        <v>0</v>
      </c>
      <c r="N813" s="82">
        <v>0</v>
      </c>
      <c r="O813" s="95">
        <v>4016000</v>
      </c>
      <c r="P813" s="105">
        <f t="shared" si="94"/>
        <v>2087.5676406223197</v>
      </c>
      <c r="Q813" s="97">
        <v>9673</v>
      </c>
      <c r="R813" s="27" t="s">
        <v>73</v>
      </c>
    </row>
    <row r="814" spans="1:18" s="32" customFormat="1" ht="23.1" customHeight="1">
      <c r="A814" s="119" t="s">
        <v>1506</v>
      </c>
      <c r="B814" s="93" t="s">
        <v>661</v>
      </c>
      <c r="C814" s="87">
        <v>1959</v>
      </c>
      <c r="D814" s="94" t="s">
        <v>27</v>
      </c>
      <c r="E814" s="94" t="s">
        <v>26</v>
      </c>
      <c r="F814" s="85">
        <v>5</v>
      </c>
      <c r="G814" s="85">
        <v>2</v>
      </c>
      <c r="H814" s="105">
        <v>1802.2</v>
      </c>
      <c r="I814" s="105">
        <v>38</v>
      </c>
      <c r="J814" s="105">
        <v>1764.2</v>
      </c>
      <c r="K814" s="97">
        <f t="shared" si="95"/>
        <v>3618500</v>
      </c>
      <c r="L814" s="82">
        <v>0</v>
      </c>
      <c r="M814" s="82">
        <v>0</v>
      </c>
      <c r="N814" s="82">
        <v>0</v>
      </c>
      <c r="O814" s="95">
        <v>3618500</v>
      </c>
      <c r="P814" s="105">
        <f t="shared" si="94"/>
        <v>2007.8237709466207</v>
      </c>
      <c r="Q814" s="97">
        <v>9673</v>
      </c>
      <c r="R814" s="91" t="s">
        <v>73</v>
      </c>
    </row>
    <row r="815" spans="1:18" s="32" customFormat="1" ht="23.1" customHeight="1">
      <c r="A815" s="119" t="s">
        <v>1507</v>
      </c>
      <c r="B815" s="93" t="s">
        <v>665</v>
      </c>
      <c r="C815" s="87">
        <v>1959</v>
      </c>
      <c r="D815" s="94" t="s">
        <v>27</v>
      </c>
      <c r="E815" s="94" t="s">
        <v>26</v>
      </c>
      <c r="F815" s="85">
        <v>4</v>
      </c>
      <c r="G815" s="85">
        <v>1</v>
      </c>
      <c r="H815" s="105">
        <v>1215.8800000000001</v>
      </c>
      <c r="I815" s="105">
        <v>69</v>
      </c>
      <c r="J815" s="105">
        <v>1146.8800000000001</v>
      </c>
      <c r="K815" s="97">
        <f t="shared" si="95"/>
        <v>10644922</v>
      </c>
      <c r="L815" s="82">
        <v>0</v>
      </c>
      <c r="M815" s="82">
        <v>0</v>
      </c>
      <c r="N815" s="82">
        <v>0</v>
      </c>
      <c r="O815" s="95">
        <v>10644922</v>
      </c>
      <c r="P815" s="105">
        <f t="shared" si="94"/>
        <v>8754.911668914694</v>
      </c>
      <c r="Q815" s="97">
        <v>9673</v>
      </c>
      <c r="R815" s="91" t="s">
        <v>73</v>
      </c>
    </row>
    <row r="816" spans="1:18" s="32" customFormat="1" ht="23.1" customHeight="1">
      <c r="A816" s="119" t="s">
        <v>1508</v>
      </c>
      <c r="B816" s="93" t="s">
        <v>666</v>
      </c>
      <c r="C816" s="87">
        <v>1960</v>
      </c>
      <c r="D816" s="94" t="s">
        <v>27</v>
      </c>
      <c r="E816" s="94" t="s">
        <v>26</v>
      </c>
      <c r="F816" s="85">
        <v>2</v>
      </c>
      <c r="G816" s="85">
        <v>2</v>
      </c>
      <c r="H816" s="105">
        <v>565.4</v>
      </c>
      <c r="I816" s="105">
        <v>99.6</v>
      </c>
      <c r="J816" s="105">
        <v>465.8</v>
      </c>
      <c r="K816" s="97">
        <f t="shared" si="95"/>
        <v>2297634</v>
      </c>
      <c r="L816" s="82">
        <v>0</v>
      </c>
      <c r="M816" s="82">
        <v>0</v>
      </c>
      <c r="N816" s="82">
        <v>0</v>
      </c>
      <c r="O816" s="95">
        <v>2297634</v>
      </c>
      <c r="P816" s="105">
        <f t="shared" si="94"/>
        <v>4063.731871241599</v>
      </c>
      <c r="Q816" s="97">
        <v>9673</v>
      </c>
      <c r="R816" s="91" t="s">
        <v>74</v>
      </c>
    </row>
    <row r="817" spans="1:21" s="32" customFormat="1" ht="23.1" customHeight="1">
      <c r="A817" s="119" t="s">
        <v>1509</v>
      </c>
      <c r="B817" s="93" t="s">
        <v>667</v>
      </c>
      <c r="C817" s="87">
        <v>1958</v>
      </c>
      <c r="D817" s="94" t="s">
        <v>27</v>
      </c>
      <c r="E817" s="94" t="s">
        <v>26</v>
      </c>
      <c r="F817" s="85">
        <v>2</v>
      </c>
      <c r="G817" s="85">
        <v>1</v>
      </c>
      <c r="H817" s="105">
        <v>267.39999999999998</v>
      </c>
      <c r="I817" s="105">
        <v>81.900000000000006</v>
      </c>
      <c r="J817" s="105">
        <v>185.5</v>
      </c>
      <c r="K817" s="97">
        <f t="shared" si="95"/>
        <v>2224600</v>
      </c>
      <c r="L817" s="82">
        <v>0</v>
      </c>
      <c r="M817" s="82">
        <v>0</v>
      </c>
      <c r="N817" s="82">
        <v>0</v>
      </c>
      <c r="O817" s="95">
        <v>2224600</v>
      </c>
      <c r="P817" s="105">
        <f t="shared" si="94"/>
        <v>8319.3717277486921</v>
      </c>
      <c r="Q817" s="97">
        <v>9673</v>
      </c>
      <c r="R817" s="27" t="s">
        <v>73</v>
      </c>
    </row>
    <row r="818" spans="1:21" s="46" customFormat="1" ht="23.1" customHeight="1">
      <c r="A818" s="119" t="s">
        <v>1510</v>
      </c>
      <c r="B818" s="93" t="s">
        <v>668</v>
      </c>
      <c r="C818" s="87">
        <v>1958</v>
      </c>
      <c r="D818" s="94" t="s">
        <v>27</v>
      </c>
      <c r="E818" s="94" t="s">
        <v>26</v>
      </c>
      <c r="F818" s="85">
        <v>2</v>
      </c>
      <c r="G818" s="85">
        <v>1</v>
      </c>
      <c r="H818" s="105">
        <v>262</v>
      </c>
      <c r="I818" s="105">
        <v>77.900000000000006</v>
      </c>
      <c r="J818" s="105">
        <v>184.1</v>
      </c>
      <c r="K818" s="97">
        <f t="shared" si="95"/>
        <v>2214000</v>
      </c>
      <c r="L818" s="82">
        <v>0</v>
      </c>
      <c r="M818" s="82">
        <v>0</v>
      </c>
      <c r="N818" s="82">
        <v>0</v>
      </c>
      <c r="O818" s="95">
        <v>2214000</v>
      </c>
      <c r="P818" s="105">
        <f t="shared" si="94"/>
        <v>8450.3816793893129</v>
      </c>
      <c r="Q818" s="97">
        <v>9673</v>
      </c>
      <c r="R818" s="27" t="s">
        <v>73</v>
      </c>
    </row>
    <row r="819" spans="1:21" s="47" customFormat="1" ht="23.1" customHeight="1">
      <c r="A819" s="119" t="s">
        <v>1511</v>
      </c>
      <c r="B819" s="93" t="s">
        <v>669</v>
      </c>
      <c r="C819" s="87">
        <v>1961</v>
      </c>
      <c r="D819" s="94" t="s">
        <v>27</v>
      </c>
      <c r="E819" s="94" t="s">
        <v>26</v>
      </c>
      <c r="F819" s="85">
        <v>2</v>
      </c>
      <c r="G819" s="85">
        <v>1</v>
      </c>
      <c r="H819" s="105">
        <v>284.5</v>
      </c>
      <c r="I819" s="105">
        <v>0</v>
      </c>
      <c r="J819" s="105">
        <v>284.5</v>
      </c>
      <c r="K819" s="97">
        <f t="shared" si="95"/>
        <v>2219300</v>
      </c>
      <c r="L819" s="82">
        <v>0</v>
      </c>
      <c r="M819" s="82">
        <v>0</v>
      </c>
      <c r="N819" s="82">
        <v>0</v>
      </c>
      <c r="O819" s="95">
        <v>2219300</v>
      </c>
      <c r="P819" s="105">
        <f t="shared" si="94"/>
        <v>7800.7029876977149</v>
      </c>
      <c r="Q819" s="97">
        <v>9673</v>
      </c>
      <c r="R819" s="27" t="s">
        <v>74</v>
      </c>
      <c r="S819" s="46"/>
      <c r="T819" s="46"/>
      <c r="U819" s="46"/>
    </row>
    <row r="820" spans="1:21" s="47" customFormat="1" ht="23.1" customHeight="1">
      <c r="A820" s="119" t="s">
        <v>1512</v>
      </c>
      <c r="B820" s="93" t="s">
        <v>670</v>
      </c>
      <c r="C820" s="87">
        <v>1959</v>
      </c>
      <c r="D820" s="94" t="s">
        <v>27</v>
      </c>
      <c r="E820" s="94" t="s">
        <v>26</v>
      </c>
      <c r="F820" s="85">
        <v>2</v>
      </c>
      <c r="G820" s="85">
        <v>1</v>
      </c>
      <c r="H820" s="105">
        <v>287.89999999999998</v>
      </c>
      <c r="I820" s="105">
        <v>0</v>
      </c>
      <c r="J820" s="105">
        <v>287.89999999999998</v>
      </c>
      <c r="K820" s="97">
        <f t="shared" si="95"/>
        <v>1631000</v>
      </c>
      <c r="L820" s="82">
        <v>0</v>
      </c>
      <c r="M820" s="82">
        <v>0</v>
      </c>
      <c r="N820" s="82">
        <v>0</v>
      </c>
      <c r="O820" s="95">
        <v>1631000</v>
      </c>
      <c r="P820" s="105">
        <f t="shared" si="94"/>
        <v>5665.1615144147281</v>
      </c>
      <c r="Q820" s="97">
        <v>9673</v>
      </c>
      <c r="R820" s="91" t="s">
        <v>73</v>
      </c>
      <c r="S820" s="46"/>
      <c r="T820" s="46"/>
      <c r="U820" s="46"/>
    </row>
    <row r="821" spans="1:21" ht="23.1" customHeight="1">
      <c r="A821" s="119" t="s">
        <v>1513</v>
      </c>
      <c r="B821" s="59" t="s">
        <v>1803</v>
      </c>
      <c r="C821" s="87">
        <v>1959</v>
      </c>
      <c r="D821" s="87" t="s">
        <v>27</v>
      </c>
      <c r="E821" s="87" t="s">
        <v>26</v>
      </c>
      <c r="F821" s="85">
        <v>2</v>
      </c>
      <c r="G821" s="85">
        <v>1</v>
      </c>
      <c r="H821" s="110">
        <v>306.5</v>
      </c>
      <c r="I821" s="110">
        <v>281.5</v>
      </c>
      <c r="J821" s="110">
        <v>210.2</v>
      </c>
      <c r="K821" s="105">
        <f t="shared" ref="K821:K826" si="96">SUM(L821:O821)</f>
        <v>2803300</v>
      </c>
      <c r="L821" s="105">
        <v>0</v>
      </c>
      <c r="M821" s="105">
        <v>0</v>
      </c>
      <c r="N821" s="105">
        <v>0</v>
      </c>
      <c r="O821" s="95">
        <v>2803300</v>
      </c>
      <c r="P821" s="105">
        <f>K821/[2]Прилож!H644</f>
        <v>9146.1663947797715</v>
      </c>
      <c r="Q821" s="105">
        <v>9673</v>
      </c>
      <c r="R821" s="91" t="s">
        <v>72</v>
      </c>
    </row>
    <row r="822" spans="1:21" s="47" customFormat="1" ht="23.1" customHeight="1">
      <c r="A822" s="119" t="s">
        <v>1514</v>
      </c>
      <c r="B822" s="93" t="s">
        <v>673</v>
      </c>
      <c r="C822" s="87">
        <v>1959</v>
      </c>
      <c r="D822" s="94" t="s">
        <v>27</v>
      </c>
      <c r="E822" s="94" t="s">
        <v>26</v>
      </c>
      <c r="F822" s="85">
        <v>2</v>
      </c>
      <c r="G822" s="85">
        <v>1</v>
      </c>
      <c r="H822" s="105">
        <v>286.60000000000002</v>
      </c>
      <c r="I822" s="105">
        <v>0</v>
      </c>
      <c r="J822" s="105">
        <v>286.60000000000002</v>
      </c>
      <c r="K822" s="97">
        <f t="shared" si="96"/>
        <v>1625700</v>
      </c>
      <c r="L822" s="82">
        <v>0</v>
      </c>
      <c r="M822" s="82">
        <v>0</v>
      </c>
      <c r="N822" s="82">
        <v>0</v>
      </c>
      <c r="O822" s="95">
        <v>1625700</v>
      </c>
      <c r="P822" s="105">
        <f>K822/H822</f>
        <v>5672.3656664340542</v>
      </c>
      <c r="Q822" s="97">
        <v>9673</v>
      </c>
      <c r="R822" s="91" t="s">
        <v>73</v>
      </c>
      <c r="S822" s="46"/>
      <c r="T822" s="46"/>
      <c r="U822" s="46"/>
    </row>
    <row r="823" spans="1:21" s="47" customFormat="1" ht="23.1" customHeight="1">
      <c r="A823" s="119" t="s">
        <v>1515</v>
      </c>
      <c r="B823" s="93" t="s">
        <v>674</v>
      </c>
      <c r="C823" s="87">
        <v>1959</v>
      </c>
      <c r="D823" s="94" t="s">
        <v>27</v>
      </c>
      <c r="E823" s="94" t="s">
        <v>26</v>
      </c>
      <c r="F823" s="85">
        <v>2</v>
      </c>
      <c r="G823" s="85">
        <v>1</v>
      </c>
      <c r="H823" s="105">
        <v>280.10000000000002</v>
      </c>
      <c r="I823" s="105">
        <v>0</v>
      </c>
      <c r="J823" s="105">
        <v>280.10000000000002</v>
      </c>
      <c r="K823" s="97">
        <f t="shared" si="96"/>
        <v>858235</v>
      </c>
      <c r="L823" s="82">
        <v>0</v>
      </c>
      <c r="M823" s="82">
        <v>0</v>
      </c>
      <c r="N823" s="82">
        <v>0</v>
      </c>
      <c r="O823" s="95">
        <v>858235</v>
      </c>
      <c r="P823" s="105">
        <f>K823/H823</f>
        <v>3064.0307033202425</v>
      </c>
      <c r="Q823" s="97">
        <v>9673</v>
      </c>
      <c r="R823" s="91" t="s">
        <v>73</v>
      </c>
      <c r="S823" s="46"/>
      <c r="T823" s="46"/>
      <c r="U823" s="46"/>
    </row>
    <row r="824" spans="1:21" s="46" customFormat="1" ht="23.1" customHeight="1">
      <c r="A824" s="119" t="s">
        <v>1516</v>
      </c>
      <c r="B824" s="93" t="s">
        <v>675</v>
      </c>
      <c r="C824" s="87">
        <v>1959</v>
      </c>
      <c r="D824" s="94" t="s">
        <v>27</v>
      </c>
      <c r="E824" s="94" t="s">
        <v>26</v>
      </c>
      <c r="F824" s="85">
        <v>2</v>
      </c>
      <c r="G824" s="85">
        <v>1</v>
      </c>
      <c r="H824" s="105">
        <v>289</v>
      </c>
      <c r="I824" s="105">
        <v>0</v>
      </c>
      <c r="J824" s="105">
        <v>289</v>
      </c>
      <c r="K824" s="97">
        <f t="shared" si="96"/>
        <v>1276430</v>
      </c>
      <c r="L824" s="82">
        <v>0</v>
      </c>
      <c r="M824" s="82">
        <v>0</v>
      </c>
      <c r="N824" s="82">
        <v>0</v>
      </c>
      <c r="O824" s="95">
        <v>1276430</v>
      </c>
      <c r="P824" s="105">
        <f>K824/H824</f>
        <v>4416.7128027681665</v>
      </c>
      <c r="Q824" s="97">
        <v>9673</v>
      </c>
      <c r="R824" s="91" t="s">
        <v>73</v>
      </c>
    </row>
    <row r="825" spans="1:21" s="46" customFormat="1" ht="23.1" customHeight="1">
      <c r="A825" s="119" t="s">
        <v>1517</v>
      </c>
      <c r="B825" s="93" t="s">
        <v>676</v>
      </c>
      <c r="C825" s="87">
        <v>1959</v>
      </c>
      <c r="D825" s="94" t="s">
        <v>27</v>
      </c>
      <c r="E825" s="94" t="s">
        <v>26</v>
      </c>
      <c r="F825" s="85">
        <v>2</v>
      </c>
      <c r="G825" s="85">
        <v>1</v>
      </c>
      <c r="H825" s="105">
        <v>291.8</v>
      </c>
      <c r="I825" s="105">
        <v>0</v>
      </c>
      <c r="J825" s="105">
        <v>291.8</v>
      </c>
      <c r="K825" s="97">
        <f t="shared" si="96"/>
        <v>1815715</v>
      </c>
      <c r="L825" s="82">
        <v>0</v>
      </c>
      <c r="M825" s="82">
        <v>0</v>
      </c>
      <c r="N825" s="82">
        <v>0</v>
      </c>
      <c r="O825" s="95">
        <v>1815715</v>
      </c>
      <c r="P825" s="105">
        <f>K825/H825</f>
        <v>6222.4640164496232</v>
      </c>
      <c r="Q825" s="97">
        <v>9673</v>
      </c>
      <c r="R825" s="91" t="s">
        <v>73</v>
      </c>
    </row>
    <row r="826" spans="1:21" s="46" customFormat="1" ht="23.1" customHeight="1">
      <c r="A826" s="119" t="s">
        <v>1863</v>
      </c>
      <c r="B826" s="93" t="s">
        <v>677</v>
      </c>
      <c r="C826" s="87">
        <v>1959</v>
      </c>
      <c r="D826" s="94" t="s">
        <v>27</v>
      </c>
      <c r="E826" s="94" t="s">
        <v>26</v>
      </c>
      <c r="F826" s="85">
        <v>2</v>
      </c>
      <c r="G826" s="85">
        <v>1</v>
      </c>
      <c r="H826" s="105">
        <v>277.3</v>
      </c>
      <c r="I826" s="105">
        <v>0</v>
      </c>
      <c r="J826" s="105">
        <v>277.3</v>
      </c>
      <c r="K826" s="97">
        <f t="shared" si="96"/>
        <v>1567400</v>
      </c>
      <c r="L826" s="82">
        <v>0</v>
      </c>
      <c r="M826" s="82">
        <v>0</v>
      </c>
      <c r="N826" s="82">
        <v>0</v>
      </c>
      <c r="O826" s="95">
        <v>1567400</v>
      </c>
      <c r="P826" s="105">
        <f>K826/H826</f>
        <v>5652.3620627479258</v>
      </c>
      <c r="Q826" s="97">
        <v>9673</v>
      </c>
      <c r="R826" s="91" t="s">
        <v>73</v>
      </c>
    </row>
    <row r="827" spans="1:21" s="47" customFormat="1" ht="23.1" customHeight="1">
      <c r="A827" s="119" t="s">
        <v>1864</v>
      </c>
      <c r="B827" s="93" t="s">
        <v>671</v>
      </c>
      <c r="C827" s="87">
        <v>1960</v>
      </c>
      <c r="D827" s="94" t="s">
        <v>27</v>
      </c>
      <c r="E827" s="94" t="s">
        <v>26</v>
      </c>
      <c r="F827" s="85">
        <v>2</v>
      </c>
      <c r="G827" s="85">
        <v>1</v>
      </c>
      <c r="H827" s="105">
        <v>279.68</v>
      </c>
      <c r="I827" s="105">
        <v>0</v>
      </c>
      <c r="J827" s="105">
        <v>279.68</v>
      </c>
      <c r="K827" s="97">
        <f t="shared" si="95"/>
        <v>1567400</v>
      </c>
      <c r="L827" s="82">
        <v>0</v>
      </c>
      <c r="M827" s="82">
        <v>0</v>
      </c>
      <c r="N827" s="82">
        <v>0</v>
      </c>
      <c r="O827" s="95">
        <v>1567400</v>
      </c>
      <c r="P827" s="105">
        <f t="shared" si="94"/>
        <v>5604.2620137299773</v>
      </c>
      <c r="Q827" s="97">
        <v>9673</v>
      </c>
      <c r="R827" s="91" t="s">
        <v>74</v>
      </c>
      <c r="S827" s="46"/>
      <c r="T827" s="46"/>
      <c r="U827" s="46"/>
    </row>
    <row r="828" spans="1:21" s="47" customFormat="1" ht="23.1" customHeight="1">
      <c r="A828" s="119" t="s">
        <v>1518</v>
      </c>
      <c r="B828" s="93" t="s">
        <v>672</v>
      </c>
      <c r="C828" s="87">
        <v>1959</v>
      </c>
      <c r="D828" s="94" t="s">
        <v>27</v>
      </c>
      <c r="E828" s="94" t="s">
        <v>26</v>
      </c>
      <c r="F828" s="85">
        <v>2</v>
      </c>
      <c r="G828" s="85">
        <v>1</v>
      </c>
      <c r="H828" s="105">
        <v>282.3</v>
      </c>
      <c r="I828" s="105">
        <v>85.8</v>
      </c>
      <c r="J828" s="105">
        <v>196.5</v>
      </c>
      <c r="K828" s="97">
        <f t="shared" si="95"/>
        <v>2677520</v>
      </c>
      <c r="L828" s="82">
        <v>0</v>
      </c>
      <c r="M828" s="82">
        <v>0</v>
      </c>
      <c r="N828" s="82">
        <v>0</v>
      </c>
      <c r="O828" s="95">
        <v>2677520</v>
      </c>
      <c r="P828" s="105">
        <f t="shared" si="94"/>
        <v>9484.6617074034712</v>
      </c>
      <c r="Q828" s="97">
        <v>9673</v>
      </c>
      <c r="R828" s="91" t="s">
        <v>74</v>
      </c>
      <c r="S828" s="46"/>
      <c r="T828" s="46"/>
      <c r="U828" s="46"/>
    </row>
    <row r="829" spans="1:21" s="46" customFormat="1" ht="23.1" customHeight="1">
      <c r="A829" s="119" t="s">
        <v>1519</v>
      </c>
      <c r="B829" s="89" t="s">
        <v>678</v>
      </c>
      <c r="C829" s="87">
        <v>1961</v>
      </c>
      <c r="D829" s="94" t="s">
        <v>27</v>
      </c>
      <c r="E829" s="94" t="s">
        <v>29</v>
      </c>
      <c r="F829" s="85">
        <v>4</v>
      </c>
      <c r="G829" s="85">
        <v>3</v>
      </c>
      <c r="H829" s="105">
        <v>1984.59</v>
      </c>
      <c r="I829" s="105">
        <v>85.5</v>
      </c>
      <c r="J829" s="105">
        <v>1899.09</v>
      </c>
      <c r="K829" s="97">
        <f t="shared" si="95"/>
        <v>5182000</v>
      </c>
      <c r="L829" s="82">
        <v>0</v>
      </c>
      <c r="M829" s="82">
        <v>0</v>
      </c>
      <c r="N829" s="82">
        <v>0</v>
      </c>
      <c r="O829" s="95">
        <v>5182000</v>
      </c>
      <c r="P829" s="105">
        <f t="shared" si="94"/>
        <v>2611.1186693473214</v>
      </c>
      <c r="Q829" s="97">
        <v>9673</v>
      </c>
      <c r="R829" s="27" t="s">
        <v>74</v>
      </c>
    </row>
    <row r="830" spans="1:21" s="47" customFormat="1" ht="23.1" customHeight="1">
      <c r="A830" s="119" t="s">
        <v>1520</v>
      </c>
      <c r="B830" s="89" t="s">
        <v>679</v>
      </c>
      <c r="C830" s="87">
        <v>1961</v>
      </c>
      <c r="D830" s="94" t="s">
        <v>27</v>
      </c>
      <c r="E830" s="94" t="s">
        <v>29</v>
      </c>
      <c r="F830" s="85">
        <v>4</v>
      </c>
      <c r="G830" s="85">
        <v>3</v>
      </c>
      <c r="H830" s="105">
        <v>2062.48</v>
      </c>
      <c r="I830" s="105">
        <v>0</v>
      </c>
      <c r="J830" s="105">
        <v>2062.4299999999998</v>
      </c>
      <c r="K830" s="97">
        <f t="shared" si="95"/>
        <v>5144900</v>
      </c>
      <c r="L830" s="82">
        <v>0</v>
      </c>
      <c r="M830" s="82">
        <v>0</v>
      </c>
      <c r="N830" s="82">
        <v>0</v>
      </c>
      <c r="O830" s="95">
        <v>5144900</v>
      </c>
      <c r="P830" s="105">
        <f t="shared" si="94"/>
        <v>2494.5211589930568</v>
      </c>
      <c r="Q830" s="97">
        <v>9673</v>
      </c>
      <c r="R830" s="27" t="s">
        <v>74</v>
      </c>
      <c r="S830" s="46"/>
      <c r="T830" s="46"/>
      <c r="U830" s="46"/>
    </row>
    <row r="831" spans="1:21" s="46" customFormat="1" ht="23.1" customHeight="1">
      <c r="A831" s="119" t="s">
        <v>1521</v>
      </c>
      <c r="B831" s="93" t="s">
        <v>680</v>
      </c>
      <c r="C831" s="87">
        <v>1959</v>
      </c>
      <c r="D831" s="94" t="s">
        <v>27</v>
      </c>
      <c r="E831" s="94" t="s">
        <v>26</v>
      </c>
      <c r="F831" s="85">
        <v>2</v>
      </c>
      <c r="G831" s="85">
        <v>2</v>
      </c>
      <c r="H831" s="105">
        <v>403.4</v>
      </c>
      <c r="I831" s="105">
        <v>0</v>
      </c>
      <c r="J831" s="105">
        <v>403.4</v>
      </c>
      <c r="K831" s="97">
        <f t="shared" si="95"/>
        <v>1705200</v>
      </c>
      <c r="L831" s="82">
        <v>0</v>
      </c>
      <c r="M831" s="82">
        <v>0</v>
      </c>
      <c r="N831" s="82">
        <v>0</v>
      </c>
      <c r="O831" s="95">
        <v>1705200</v>
      </c>
      <c r="P831" s="105">
        <f t="shared" si="94"/>
        <v>4227.069905800694</v>
      </c>
      <c r="Q831" s="97">
        <v>9673</v>
      </c>
      <c r="R831" s="91" t="s">
        <v>73</v>
      </c>
    </row>
    <row r="832" spans="1:21" s="46" customFormat="1" ht="23.1" customHeight="1">
      <c r="A832" s="119" t="s">
        <v>1522</v>
      </c>
      <c r="B832" s="93" t="s">
        <v>681</v>
      </c>
      <c r="C832" s="87">
        <v>1959</v>
      </c>
      <c r="D832" s="94" t="s">
        <v>27</v>
      </c>
      <c r="E832" s="94" t="s">
        <v>26</v>
      </c>
      <c r="F832" s="85">
        <v>2</v>
      </c>
      <c r="G832" s="85">
        <v>1</v>
      </c>
      <c r="H832" s="105">
        <v>573.6</v>
      </c>
      <c r="I832" s="105">
        <v>0</v>
      </c>
      <c r="J832" s="105">
        <v>573.6</v>
      </c>
      <c r="K832" s="97">
        <f t="shared" si="95"/>
        <v>3429290</v>
      </c>
      <c r="L832" s="82">
        <v>0</v>
      </c>
      <c r="M832" s="82">
        <v>0</v>
      </c>
      <c r="N832" s="82">
        <v>0</v>
      </c>
      <c r="O832" s="95">
        <v>3429290</v>
      </c>
      <c r="P832" s="105">
        <f t="shared" si="94"/>
        <v>5978.5390516039051</v>
      </c>
      <c r="Q832" s="97">
        <v>9673</v>
      </c>
      <c r="R832" s="91" t="s">
        <v>73</v>
      </c>
    </row>
    <row r="833" spans="1:21" ht="23.1" customHeight="1">
      <c r="A833" s="119" t="s">
        <v>1523</v>
      </c>
      <c r="B833" s="59" t="s">
        <v>1763</v>
      </c>
      <c r="C833" s="87">
        <v>1946</v>
      </c>
      <c r="D833" s="87" t="s">
        <v>27</v>
      </c>
      <c r="E833" s="87" t="s">
        <v>26</v>
      </c>
      <c r="F833" s="85">
        <v>2</v>
      </c>
      <c r="G833" s="85">
        <v>1</v>
      </c>
      <c r="H833" s="110">
        <v>546.1</v>
      </c>
      <c r="I833" s="110">
        <v>304.39999999999998</v>
      </c>
      <c r="J833" s="110">
        <v>187.4</v>
      </c>
      <c r="K833" s="105">
        <f>SUM(L833:O833)</f>
        <v>2154607</v>
      </c>
      <c r="L833" s="105">
        <v>0</v>
      </c>
      <c r="M833" s="105">
        <v>0</v>
      </c>
      <c r="N833" s="105">
        <v>0</v>
      </c>
      <c r="O833" s="95">
        <v>2154607</v>
      </c>
      <c r="P833" s="105">
        <f>K833/H833</f>
        <v>3945.4440578648596</v>
      </c>
      <c r="Q833" s="105">
        <v>9673</v>
      </c>
      <c r="R833" s="91" t="s">
        <v>72</v>
      </c>
    </row>
    <row r="834" spans="1:21" s="47" customFormat="1" ht="23.1" customHeight="1">
      <c r="A834" s="119" t="s">
        <v>1524</v>
      </c>
      <c r="B834" s="93" t="s">
        <v>682</v>
      </c>
      <c r="C834" s="87">
        <v>1959</v>
      </c>
      <c r="D834" s="94" t="s">
        <v>27</v>
      </c>
      <c r="E834" s="94" t="s">
        <v>26</v>
      </c>
      <c r="F834" s="85">
        <v>2</v>
      </c>
      <c r="G834" s="85">
        <v>2</v>
      </c>
      <c r="H834" s="105">
        <v>274.39999999999998</v>
      </c>
      <c r="I834" s="105">
        <v>0</v>
      </c>
      <c r="J834" s="105">
        <v>274.39999999999998</v>
      </c>
      <c r="K834" s="97">
        <f t="shared" si="95"/>
        <v>1843000</v>
      </c>
      <c r="L834" s="82">
        <v>0</v>
      </c>
      <c r="M834" s="82">
        <v>0</v>
      </c>
      <c r="N834" s="82">
        <v>0</v>
      </c>
      <c r="O834" s="95">
        <v>1843000</v>
      </c>
      <c r="P834" s="105">
        <f t="shared" si="94"/>
        <v>6716.4723032069978</v>
      </c>
      <c r="Q834" s="97">
        <v>9673</v>
      </c>
      <c r="R834" s="91" t="s">
        <v>73</v>
      </c>
      <c r="S834" s="46"/>
      <c r="T834" s="46"/>
      <c r="U834" s="46"/>
    </row>
    <row r="835" spans="1:21" s="47" customFormat="1" ht="23.1" customHeight="1">
      <c r="A835" s="119" t="s">
        <v>1525</v>
      </c>
      <c r="B835" s="93" t="s">
        <v>683</v>
      </c>
      <c r="C835" s="87">
        <v>1961</v>
      </c>
      <c r="D835" s="94" t="s">
        <v>27</v>
      </c>
      <c r="E835" s="94" t="s">
        <v>26</v>
      </c>
      <c r="F835" s="85">
        <v>2</v>
      </c>
      <c r="G835" s="85">
        <v>2</v>
      </c>
      <c r="H835" s="105">
        <v>646.12</v>
      </c>
      <c r="I835" s="105">
        <v>0</v>
      </c>
      <c r="J835" s="105">
        <v>646.12</v>
      </c>
      <c r="K835" s="97">
        <f t="shared" si="95"/>
        <v>3539000</v>
      </c>
      <c r="L835" s="82">
        <v>0</v>
      </c>
      <c r="M835" s="82">
        <v>0</v>
      </c>
      <c r="N835" s="82">
        <v>0</v>
      </c>
      <c r="O835" s="95">
        <v>3539000</v>
      </c>
      <c r="P835" s="105">
        <f t="shared" si="94"/>
        <v>5477.3107162756141</v>
      </c>
      <c r="Q835" s="97">
        <v>9673</v>
      </c>
      <c r="R835" s="27" t="s">
        <v>74</v>
      </c>
      <c r="S835" s="46"/>
      <c r="T835" s="46"/>
      <c r="U835" s="46"/>
    </row>
    <row r="836" spans="1:21" s="47" customFormat="1" ht="23.1" customHeight="1">
      <c r="A836" s="119" t="s">
        <v>1526</v>
      </c>
      <c r="B836" s="93" t="s">
        <v>684</v>
      </c>
      <c r="C836" s="87">
        <v>1958</v>
      </c>
      <c r="D836" s="94" t="s">
        <v>27</v>
      </c>
      <c r="E836" s="94" t="s">
        <v>26</v>
      </c>
      <c r="F836" s="85">
        <v>2</v>
      </c>
      <c r="G836" s="85">
        <v>1</v>
      </c>
      <c r="H836" s="105">
        <v>304.39999999999998</v>
      </c>
      <c r="I836" s="105">
        <v>0</v>
      </c>
      <c r="J836" s="105">
        <v>304.39999999999998</v>
      </c>
      <c r="K836" s="97">
        <f t="shared" si="95"/>
        <v>1837700</v>
      </c>
      <c r="L836" s="82">
        <v>0</v>
      </c>
      <c r="M836" s="82">
        <v>0</v>
      </c>
      <c r="N836" s="82">
        <v>0</v>
      </c>
      <c r="O836" s="95">
        <v>1837700</v>
      </c>
      <c r="P836" s="105">
        <f t="shared" si="94"/>
        <v>6037.1222076215508</v>
      </c>
      <c r="Q836" s="97">
        <v>9673</v>
      </c>
      <c r="R836" s="27" t="s">
        <v>73</v>
      </c>
      <c r="S836" s="46"/>
      <c r="T836" s="46"/>
      <c r="U836" s="46"/>
    </row>
    <row r="837" spans="1:21" s="47" customFormat="1" ht="23.1" customHeight="1">
      <c r="A837" s="119" t="s">
        <v>1527</v>
      </c>
      <c r="B837" s="93" t="s">
        <v>685</v>
      </c>
      <c r="C837" s="87">
        <v>1953</v>
      </c>
      <c r="D837" s="87" t="s">
        <v>27</v>
      </c>
      <c r="E837" s="87" t="s">
        <v>26</v>
      </c>
      <c r="F837" s="85">
        <v>2</v>
      </c>
      <c r="G837" s="85">
        <v>2</v>
      </c>
      <c r="H837" s="110">
        <v>859.5</v>
      </c>
      <c r="I837" s="110">
        <v>857.1</v>
      </c>
      <c r="J837" s="110">
        <v>655.83</v>
      </c>
      <c r="K837" s="97">
        <f t="shared" si="95"/>
        <v>1102475</v>
      </c>
      <c r="L837" s="82">
        <v>0</v>
      </c>
      <c r="M837" s="82">
        <v>0</v>
      </c>
      <c r="N837" s="82">
        <v>0</v>
      </c>
      <c r="O837" s="95">
        <v>1102475</v>
      </c>
      <c r="P837" s="105">
        <f t="shared" si="94"/>
        <v>1282.693426410704</v>
      </c>
      <c r="Q837" s="97">
        <v>9673</v>
      </c>
      <c r="R837" s="91" t="s">
        <v>72</v>
      </c>
      <c r="S837" s="46"/>
      <c r="T837" s="46"/>
      <c r="U837" s="46"/>
    </row>
    <row r="838" spans="1:21" s="47" customFormat="1" ht="23.1" customHeight="1">
      <c r="A838" s="119" t="s">
        <v>1528</v>
      </c>
      <c r="B838" s="93" t="s">
        <v>686</v>
      </c>
      <c r="C838" s="87">
        <v>1959</v>
      </c>
      <c r="D838" s="94" t="s">
        <v>27</v>
      </c>
      <c r="E838" s="94" t="s">
        <v>26</v>
      </c>
      <c r="F838" s="85">
        <v>2</v>
      </c>
      <c r="G838" s="85">
        <v>1</v>
      </c>
      <c r="H838" s="110">
        <v>269.08999999999997</v>
      </c>
      <c r="I838" s="110">
        <v>82.86</v>
      </c>
      <c r="J838" s="110">
        <v>186.23</v>
      </c>
      <c r="K838" s="97">
        <f t="shared" si="95"/>
        <v>1768800</v>
      </c>
      <c r="L838" s="82">
        <v>0</v>
      </c>
      <c r="M838" s="82">
        <v>0</v>
      </c>
      <c r="N838" s="82">
        <v>0</v>
      </c>
      <c r="O838" s="95">
        <v>1768800</v>
      </c>
      <c r="P838" s="105">
        <f t="shared" si="94"/>
        <v>6573.2654502211162</v>
      </c>
      <c r="Q838" s="97">
        <v>9673</v>
      </c>
      <c r="R838" s="91" t="s">
        <v>73</v>
      </c>
      <c r="S838" s="46"/>
      <c r="T838" s="46"/>
      <c r="U838" s="46"/>
    </row>
    <row r="839" spans="1:21" s="47" customFormat="1" ht="23.1" customHeight="1">
      <c r="A839" s="119" t="s">
        <v>1529</v>
      </c>
      <c r="B839" s="93" t="s">
        <v>687</v>
      </c>
      <c r="C839" s="87">
        <v>1961</v>
      </c>
      <c r="D839" s="94" t="s">
        <v>27</v>
      </c>
      <c r="E839" s="94" t="s">
        <v>26</v>
      </c>
      <c r="F839" s="85">
        <v>2</v>
      </c>
      <c r="G839" s="85">
        <v>1</v>
      </c>
      <c r="H839" s="105">
        <v>276.52999999999997</v>
      </c>
      <c r="I839" s="105">
        <v>83.94</v>
      </c>
      <c r="J839" s="105">
        <v>192.59</v>
      </c>
      <c r="K839" s="97">
        <f t="shared" si="95"/>
        <v>1800600</v>
      </c>
      <c r="L839" s="82">
        <v>0</v>
      </c>
      <c r="M839" s="82">
        <v>0</v>
      </c>
      <c r="N839" s="82">
        <v>0</v>
      </c>
      <c r="O839" s="95">
        <v>1800600</v>
      </c>
      <c r="P839" s="105">
        <f t="shared" si="94"/>
        <v>6511.4092503525844</v>
      </c>
      <c r="Q839" s="97">
        <v>9673</v>
      </c>
      <c r="R839" s="27" t="s">
        <v>74</v>
      </c>
      <c r="S839" s="46"/>
      <c r="T839" s="46"/>
      <c r="U839" s="46"/>
    </row>
    <row r="840" spans="1:21" s="47" customFormat="1" ht="23.1" customHeight="1">
      <c r="A840" s="119" t="s">
        <v>1530</v>
      </c>
      <c r="B840" s="93" t="s">
        <v>688</v>
      </c>
      <c r="C840" s="87">
        <v>1954</v>
      </c>
      <c r="D840" s="94" t="s">
        <v>27</v>
      </c>
      <c r="E840" s="94" t="s">
        <v>26</v>
      </c>
      <c r="F840" s="85">
        <v>2</v>
      </c>
      <c r="G840" s="85">
        <v>1</v>
      </c>
      <c r="H840" s="105">
        <v>289.7</v>
      </c>
      <c r="I840" s="105">
        <v>90.4</v>
      </c>
      <c r="J840" s="105">
        <v>199.3</v>
      </c>
      <c r="K840" s="97">
        <f t="shared" si="95"/>
        <v>1578000</v>
      </c>
      <c r="L840" s="82">
        <v>0</v>
      </c>
      <c r="M840" s="82">
        <v>0</v>
      </c>
      <c r="N840" s="82">
        <v>0</v>
      </c>
      <c r="O840" s="95">
        <v>1578000</v>
      </c>
      <c r="P840" s="105">
        <f t="shared" si="94"/>
        <v>5447.0141525716263</v>
      </c>
      <c r="Q840" s="97">
        <v>9673</v>
      </c>
      <c r="R840" s="91" t="s">
        <v>72</v>
      </c>
      <c r="S840" s="46"/>
      <c r="T840" s="46"/>
      <c r="U840" s="46"/>
    </row>
    <row r="841" spans="1:21" s="52" customFormat="1" ht="23.1" customHeight="1">
      <c r="A841" s="119" t="s">
        <v>1148</v>
      </c>
      <c r="B841" s="93" t="s">
        <v>689</v>
      </c>
      <c r="C841" s="87">
        <v>1960</v>
      </c>
      <c r="D841" s="94" t="s">
        <v>27</v>
      </c>
      <c r="E841" s="94" t="s">
        <v>26</v>
      </c>
      <c r="F841" s="85">
        <v>2</v>
      </c>
      <c r="G841" s="85">
        <v>1</v>
      </c>
      <c r="H841" s="105">
        <v>288.5</v>
      </c>
      <c r="I841" s="105">
        <v>92</v>
      </c>
      <c r="J841" s="105">
        <v>196.5</v>
      </c>
      <c r="K841" s="97">
        <f t="shared" si="95"/>
        <v>1409990</v>
      </c>
      <c r="L841" s="82">
        <v>0</v>
      </c>
      <c r="M841" s="82">
        <v>0</v>
      </c>
      <c r="N841" s="82">
        <v>0</v>
      </c>
      <c r="O841" s="95">
        <v>1409990</v>
      </c>
      <c r="P841" s="105">
        <f t="shared" si="94"/>
        <v>4887.3136915077994</v>
      </c>
      <c r="Q841" s="97">
        <v>9673</v>
      </c>
      <c r="R841" s="91" t="s">
        <v>74</v>
      </c>
    </row>
    <row r="842" spans="1:21" s="46" customFormat="1" ht="23.1" customHeight="1">
      <c r="A842" s="119" t="s">
        <v>1531</v>
      </c>
      <c r="B842" s="93" t="s">
        <v>690</v>
      </c>
      <c r="C842" s="87">
        <v>1961</v>
      </c>
      <c r="D842" s="94" t="s">
        <v>27</v>
      </c>
      <c r="E842" s="94" t="s">
        <v>26</v>
      </c>
      <c r="F842" s="85">
        <v>2</v>
      </c>
      <c r="G842" s="85">
        <v>1</v>
      </c>
      <c r="H842" s="105">
        <v>293</v>
      </c>
      <c r="I842" s="105">
        <v>0</v>
      </c>
      <c r="J842" s="105">
        <v>293</v>
      </c>
      <c r="K842" s="97">
        <f t="shared" si="95"/>
        <v>1413700</v>
      </c>
      <c r="L842" s="82">
        <v>0</v>
      </c>
      <c r="M842" s="82">
        <v>0</v>
      </c>
      <c r="N842" s="82">
        <v>0</v>
      </c>
      <c r="O842" s="95">
        <v>1413700</v>
      </c>
      <c r="P842" s="105">
        <f t="shared" si="94"/>
        <v>4824.9146757679182</v>
      </c>
      <c r="Q842" s="97">
        <v>9673</v>
      </c>
      <c r="R842" s="27" t="s">
        <v>74</v>
      </c>
    </row>
    <row r="843" spans="1:21" s="47" customFormat="1" ht="23.1" customHeight="1">
      <c r="A843" s="119" t="s">
        <v>1532</v>
      </c>
      <c r="B843" s="93" t="s">
        <v>691</v>
      </c>
      <c r="C843" s="87">
        <v>1961</v>
      </c>
      <c r="D843" s="94" t="s">
        <v>27</v>
      </c>
      <c r="E843" s="94" t="s">
        <v>26</v>
      </c>
      <c r="F843" s="85">
        <v>2</v>
      </c>
      <c r="G843" s="85">
        <v>1</v>
      </c>
      <c r="H843" s="105">
        <v>291.39999999999998</v>
      </c>
      <c r="I843" s="105">
        <v>0</v>
      </c>
      <c r="J843" s="105">
        <v>291.39999999999998</v>
      </c>
      <c r="K843" s="97">
        <f t="shared" si="95"/>
        <v>1731700</v>
      </c>
      <c r="L843" s="82">
        <v>0</v>
      </c>
      <c r="M843" s="82">
        <v>0</v>
      </c>
      <c r="N843" s="82">
        <v>0</v>
      </c>
      <c r="O843" s="95">
        <v>1731700</v>
      </c>
      <c r="P843" s="105">
        <f t="shared" si="94"/>
        <v>5942.6904598490055</v>
      </c>
      <c r="Q843" s="97">
        <v>9673</v>
      </c>
      <c r="R843" s="27" t="s">
        <v>74</v>
      </c>
      <c r="S843" s="46"/>
      <c r="T843" s="46"/>
      <c r="U843" s="46"/>
    </row>
    <row r="844" spans="1:21" s="47" customFormat="1" ht="23.1" customHeight="1">
      <c r="A844" s="119" t="s">
        <v>1533</v>
      </c>
      <c r="B844" s="93" t="s">
        <v>692</v>
      </c>
      <c r="C844" s="87">
        <v>1959</v>
      </c>
      <c r="D844" s="94" t="s">
        <v>27</v>
      </c>
      <c r="E844" s="94" t="s">
        <v>26</v>
      </c>
      <c r="F844" s="85">
        <v>2</v>
      </c>
      <c r="G844" s="85">
        <v>1</v>
      </c>
      <c r="H844" s="105">
        <v>284.02</v>
      </c>
      <c r="I844" s="105">
        <v>0</v>
      </c>
      <c r="J844" s="105">
        <v>284.02</v>
      </c>
      <c r="K844" s="97">
        <f t="shared" si="95"/>
        <v>1143400</v>
      </c>
      <c r="L844" s="82">
        <v>0</v>
      </c>
      <c r="M844" s="82">
        <v>0</v>
      </c>
      <c r="N844" s="82">
        <v>0</v>
      </c>
      <c r="O844" s="95">
        <v>1143400</v>
      </c>
      <c r="P844" s="105">
        <f t="shared" si="94"/>
        <v>4025.772832899092</v>
      </c>
      <c r="Q844" s="97">
        <v>9673</v>
      </c>
      <c r="R844" s="91" t="s">
        <v>73</v>
      </c>
      <c r="S844" s="46"/>
      <c r="T844" s="46"/>
      <c r="U844" s="46"/>
    </row>
    <row r="845" spans="1:21" s="52" customFormat="1" ht="23.1" customHeight="1">
      <c r="A845" s="119" t="s">
        <v>1534</v>
      </c>
      <c r="B845" s="93" t="s">
        <v>693</v>
      </c>
      <c r="C845" s="87">
        <v>1960</v>
      </c>
      <c r="D845" s="94" t="s">
        <v>27</v>
      </c>
      <c r="E845" s="94" t="s">
        <v>26</v>
      </c>
      <c r="F845" s="85">
        <v>2</v>
      </c>
      <c r="G845" s="85">
        <v>1</v>
      </c>
      <c r="H845" s="105">
        <v>402.75</v>
      </c>
      <c r="I845" s="105">
        <v>0</v>
      </c>
      <c r="J845" s="105">
        <v>402.75</v>
      </c>
      <c r="K845" s="97">
        <f t="shared" si="95"/>
        <v>2182200</v>
      </c>
      <c r="L845" s="82">
        <v>0</v>
      </c>
      <c r="M845" s="82">
        <v>0</v>
      </c>
      <c r="N845" s="82">
        <v>0</v>
      </c>
      <c r="O845" s="95">
        <v>2182200</v>
      </c>
      <c r="P845" s="105">
        <f t="shared" si="94"/>
        <v>5418.2495344506515</v>
      </c>
      <c r="Q845" s="97">
        <v>9673</v>
      </c>
      <c r="R845" s="91" t="s">
        <v>74</v>
      </c>
    </row>
    <row r="846" spans="1:21" s="46" customFormat="1" ht="23.1" customHeight="1">
      <c r="A846" s="119" t="s">
        <v>1535</v>
      </c>
      <c r="B846" s="93" t="s">
        <v>701</v>
      </c>
      <c r="C846" s="87">
        <v>1955</v>
      </c>
      <c r="D846" s="94" t="s">
        <v>27</v>
      </c>
      <c r="E846" s="94" t="s">
        <v>26</v>
      </c>
      <c r="F846" s="85">
        <v>3</v>
      </c>
      <c r="G846" s="85">
        <v>2</v>
      </c>
      <c r="H846" s="105">
        <v>1117.28</v>
      </c>
      <c r="I846" s="105">
        <v>0</v>
      </c>
      <c r="J846" s="105">
        <v>1117.28</v>
      </c>
      <c r="K846" s="97">
        <f>SUM(L846:O846)</f>
        <v>4000100</v>
      </c>
      <c r="L846" s="82">
        <v>0</v>
      </c>
      <c r="M846" s="82">
        <v>0</v>
      </c>
      <c r="N846" s="82">
        <v>0</v>
      </c>
      <c r="O846" s="95">
        <v>4000100</v>
      </c>
      <c r="P846" s="105">
        <f>K846/H846</f>
        <v>3580.2126593154803</v>
      </c>
      <c r="Q846" s="97">
        <v>9673</v>
      </c>
      <c r="R846" s="91" t="s">
        <v>72</v>
      </c>
    </row>
    <row r="847" spans="1:21" s="2" customFormat="1" ht="23.1" customHeight="1">
      <c r="A847" s="119" t="s">
        <v>1536</v>
      </c>
      <c r="B847" s="59" t="s">
        <v>1775</v>
      </c>
      <c r="C847" s="87">
        <v>1944</v>
      </c>
      <c r="D847" s="87" t="s">
        <v>27</v>
      </c>
      <c r="E847" s="87" t="s">
        <v>26</v>
      </c>
      <c r="F847" s="85">
        <v>2</v>
      </c>
      <c r="G847" s="85">
        <v>1</v>
      </c>
      <c r="H847" s="110">
        <v>634.9</v>
      </c>
      <c r="I847" s="110">
        <v>600.9</v>
      </c>
      <c r="J847" s="110">
        <v>342.9</v>
      </c>
      <c r="K847" s="105">
        <f>SUM(L847:O847)</f>
        <v>4157000</v>
      </c>
      <c r="L847" s="105">
        <v>0</v>
      </c>
      <c r="M847" s="105">
        <v>0</v>
      </c>
      <c r="N847" s="105">
        <v>0</v>
      </c>
      <c r="O847" s="95">
        <v>4157000</v>
      </c>
      <c r="P847" s="105">
        <f>K847/H847</f>
        <v>6547.4877933532844</v>
      </c>
      <c r="Q847" s="105">
        <v>9673</v>
      </c>
      <c r="R847" s="91" t="s">
        <v>72</v>
      </c>
    </row>
    <row r="848" spans="1:21" s="47" customFormat="1" ht="23.1" customHeight="1">
      <c r="A848" s="119" t="s">
        <v>1537</v>
      </c>
      <c r="B848" s="93" t="s">
        <v>702</v>
      </c>
      <c r="C848" s="87">
        <v>1961</v>
      </c>
      <c r="D848" s="94" t="s">
        <v>27</v>
      </c>
      <c r="E848" s="94" t="s">
        <v>26</v>
      </c>
      <c r="F848" s="85">
        <v>3</v>
      </c>
      <c r="G848" s="85">
        <v>2</v>
      </c>
      <c r="H848" s="105">
        <v>1013.4</v>
      </c>
      <c r="I848" s="105">
        <v>0</v>
      </c>
      <c r="J848" s="105">
        <v>1013.4</v>
      </c>
      <c r="K848" s="97">
        <f>SUM(L848:O848)</f>
        <v>3024900</v>
      </c>
      <c r="L848" s="82">
        <v>0</v>
      </c>
      <c r="M848" s="82">
        <v>0</v>
      </c>
      <c r="N848" s="82">
        <v>0</v>
      </c>
      <c r="O848" s="95">
        <v>3024900</v>
      </c>
      <c r="P848" s="105">
        <f>K848/H848</f>
        <v>2984.9023090586147</v>
      </c>
      <c r="Q848" s="97">
        <v>9673</v>
      </c>
      <c r="R848" s="27" t="s">
        <v>74</v>
      </c>
      <c r="S848" s="46"/>
      <c r="T848" s="46"/>
      <c r="U848" s="46"/>
    </row>
    <row r="849" spans="1:21" s="47" customFormat="1" ht="21.95" customHeight="1">
      <c r="A849" s="119" t="s">
        <v>1538</v>
      </c>
      <c r="B849" s="93" t="s">
        <v>703</v>
      </c>
      <c r="C849" s="87">
        <v>1959</v>
      </c>
      <c r="D849" s="94" t="s">
        <v>27</v>
      </c>
      <c r="E849" s="94" t="s">
        <v>26</v>
      </c>
      <c r="F849" s="85">
        <v>2</v>
      </c>
      <c r="G849" s="85">
        <v>2</v>
      </c>
      <c r="H849" s="105">
        <v>833.8</v>
      </c>
      <c r="I849" s="105">
        <v>0</v>
      </c>
      <c r="J849" s="105">
        <v>833.8</v>
      </c>
      <c r="K849" s="97">
        <f>SUM(L849:O849)</f>
        <v>3088500</v>
      </c>
      <c r="L849" s="82">
        <v>0</v>
      </c>
      <c r="M849" s="82">
        <v>0</v>
      </c>
      <c r="N849" s="82">
        <v>0</v>
      </c>
      <c r="O849" s="95">
        <v>3088500</v>
      </c>
      <c r="P849" s="105">
        <f>K849/H849</f>
        <v>3704.1256896138166</v>
      </c>
      <c r="Q849" s="97">
        <v>9673</v>
      </c>
      <c r="R849" s="91" t="s">
        <v>73</v>
      </c>
      <c r="S849" s="46"/>
      <c r="T849" s="46"/>
      <c r="U849" s="46"/>
    </row>
    <row r="850" spans="1:21" s="47" customFormat="1" ht="21.95" customHeight="1">
      <c r="A850" s="119" t="s">
        <v>1539</v>
      </c>
      <c r="B850" s="93" t="s">
        <v>704</v>
      </c>
      <c r="C850" s="87">
        <v>1960</v>
      </c>
      <c r="D850" s="94" t="s">
        <v>27</v>
      </c>
      <c r="E850" s="94" t="s">
        <v>26</v>
      </c>
      <c r="F850" s="85">
        <v>5</v>
      </c>
      <c r="G850" s="85">
        <v>4</v>
      </c>
      <c r="H850" s="105">
        <v>3251.56</v>
      </c>
      <c r="I850" s="105">
        <v>0</v>
      </c>
      <c r="J850" s="105">
        <v>3251.56</v>
      </c>
      <c r="K850" s="97">
        <f>SUM(L850:O850)</f>
        <v>7475840</v>
      </c>
      <c r="L850" s="82">
        <v>0</v>
      </c>
      <c r="M850" s="82">
        <v>0</v>
      </c>
      <c r="N850" s="82">
        <v>0</v>
      </c>
      <c r="O850" s="95">
        <v>7475840</v>
      </c>
      <c r="P850" s="105">
        <f>K850/H850</f>
        <v>2299.1548672022045</v>
      </c>
      <c r="Q850" s="97">
        <v>9673</v>
      </c>
      <c r="R850" s="91" t="s">
        <v>74</v>
      </c>
      <c r="S850" s="46"/>
      <c r="T850" s="46"/>
      <c r="U850" s="46"/>
    </row>
    <row r="851" spans="1:21" s="52" customFormat="1" ht="21.95" customHeight="1">
      <c r="A851" s="119" t="s">
        <v>1540</v>
      </c>
      <c r="B851" s="93" t="s">
        <v>694</v>
      </c>
      <c r="C851" s="87">
        <v>1960</v>
      </c>
      <c r="D851" s="94" t="s">
        <v>27</v>
      </c>
      <c r="E851" s="94" t="s">
        <v>26</v>
      </c>
      <c r="F851" s="85">
        <v>2</v>
      </c>
      <c r="G851" s="85">
        <v>2</v>
      </c>
      <c r="H851" s="105">
        <v>574.11</v>
      </c>
      <c r="I851" s="105">
        <v>0</v>
      </c>
      <c r="J851" s="105">
        <v>574.11</v>
      </c>
      <c r="K851" s="97">
        <f t="shared" si="95"/>
        <v>3512500</v>
      </c>
      <c r="L851" s="82">
        <v>0</v>
      </c>
      <c r="M851" s="82">
        <v>0</v>
      </c>
      <c r="N851" s="82">
        <v>0</v>
      </c>
      <c r="O851" s="95">
        <v>3512500</v>
      </c>
      <c r="P851" s="105">
        <f t="shared" si="94"/>
        <v>6118.1655083520582</v>
      </c>
      <c r="Q851" s="97">
        <v>9673</v>
      </c>
      <c r="R851" s="91" t="s">
        <v>74</v>
      </c>
    </row>
    <row r="852" spans="1:21" s="46" customFormat="1" ht="21.95" customHeight="1">
      <c r="A852" s="119" t="s">
        <v>1541</v>
      </c>
      <c r="B852" s="93" t="s">
        <v>695</v>
      </c>
      <c r="C852" s="87">
        <v>1959</v>
      </c>
      <c r="D852" s="94" t="s">
        <v>27</v>
      </c>
      <c r="E852" s="94" t="s">
        <v>26</v>
      </c>
      <c r="F852" s="85">
        <v>2</v>
      </c>
      <c r="G852" s="85">
        <v>1</v>
      </c>
      <c r="H852" s="105">
        <v>308.89999999999998</v>
      </c>
      <c r="I852" s="105">
        <v>0</v>
      </c>
      <c r="J852" s="105">
        <v>308.89999999999998</v>
      </c>
      <c r="K852" s="97">
        <f t="shared" si="95"/>
        <v>1576940</v>
      </c>
      <c r="L852" s="82">
        <v>0</v>
      </c>
      <c r="M852" s="82">
        <v>0</v>
      </c>
      <c r="N852" s="82">
        <v>0</v>
      </c>
      <c r="O852" s="95">
        <v>1576940</v>
      </c>
      <c r="P852" s="105">
        <f t="shared" si="94"/>
        <v>5105.0178051149242</v>
      </c>
      <c r="Q852" s="97">
        <v>9673</v>
      </c>
      <c r="R852" s="91" t="s">
        <v>73</v>
      </c>
    </row>
    <row r="853" spans="1:21" s="47" customFormat="1" ht="21.95" customHeight="1">
      <c r="A853" s="119" t="s">
        <v>1542</v>
      </c>
      <c r="B853" s="93" t="s">
        <v>696</v>
      </c>
      <c r="C853" s="87">
        <v>1959</v>
      </c>
      <c r="D853" s="94" t="s">
        <v>27</v>
      </c>
      <c r="E853" s="94" t="s">
        <v>26</v>
      </c>
      <c r="F853" s="85">
        <v>2</v>
      </c>
      <c r="G853" s="85">
        <v>2</v>
      </c>
      <c r="H853" s="105">
        <v>567.1</v>
      </c>
      <c r="I853" s="105">
        <v>0</v>
      </c>
      <c r="J853" s="105">
        <v>567.1</v>
      </c>
      <c r="K853" s="97">
        <f t="shared" si="95"/>
        <v>2844700</v>
      </c>
      <c r="L853" s="82">
        <v>0</v>
      </c>
      <c r="M853" s="82">
        <v>0</v>
      </c>
      <c r="N853" s="82">
        <v>0</v>
      </c>
      <c r="O853" s="95">
        <v>2844700</v>
      </c>
      <c r="P853" s="105">
        <f t="shared" si="94"/>
        <v>5016.2228883794742</v>
      </c>
      <c r="Q853" s="97">
        <v>9673</v>
      </c>
      <c r="R853" s="91" t="s">
        <v>73</v>
      </c>
      <c r="S853" s="46"/>
      <c r="T853" s="46"/>
      <c r="U853" s="46"/>
    </row>
    <row r="854" spans="1:21" s="47" customFormat="1" ht="21.95" customHeight="1">
      <c r="A854" s="119" t="s">
        <v>1543</v>
      </c>
      <c r="B854" s="93" t="s">
        <v>697</v>
      </c>
      <c r="C854" s="87">
        <v>1958</v>
      </c>
      <c r="D854" s="94" t="s">
        <v>27</v>
      </c>
      <c r="E854" s="94" t="s">
        <v>26</v>
      </c>
      <c r="F854" s="85">
        <v>2</v>
      </c>
      <c r="G854" s="85">
        <v>1</v>
      </c>
      <c r="H854" s="105">
        <v>387.05</v>
      </c>
      <c r="I854" s="105">
        <v>0</v>
      </c>
      <c r="J854" s="105">
        <v>387.05</v>
      </c>
      <c r="K854" s="97">
        <f t="shared" si="95"/>
        <v>1977090</v>
      </c>
      <c r="L854" s="82">
        <v>0</v>
      </c>
      <c r="M854" s="82">
        <v>0</v>
      </c>
      <c r="N854" s="82">
        <v>0</v>
      </c>
      <c r="O854" s="95">
        <v>1977090</v>
      </c>
      <c r="P854" s="105">
        <f t="shared" si="94"/>
        <v>5108.0997287172195</v>
      </c>
      <c r="Q854" s="97">
        <v>9673</v>
      </c>
      <c r="R854" s="27" t="s">
        <v>73</v>
      </c>
      <c r="S854" s="46"/>
      <c r="T854" s="46"/>
      <c r="U854" s="46"/>
    </row>
    <row r="855" spans="1:21" s="47" customFormat="1" ht="21.95" customHeight="1">
      <c r="A855" s="119" t="s">
        <v>1544</v>
      </c>
      <c r="B855" s="93" t="s">
        <v>698</v>
      </c>
      <c r="C855" s="87">
        <v>1960</v>
      </c>
      <c r="D855" s="94" t="s">
        <v>27</v>
      </c>
      <c r="E855" s="94" t="s">
        <v>26</v>
      </c>
      <c r="F855" s="85">
        <v>2</v>
      </c>
      <c r="G855" s="85">
        <v>1</v>
      </c>
      <c r="H855" s="105">
        <v>388.51</v>
      </c>
      <c r="I855" s="105">
        <v>0</v>
      </c>
      <c r="J855" s="105">
        <v>388.51</v>
      </c>
      <c r="K855" s="97">
        <f t="shared" si="95"/>
        <v>1991400</v>
      </c>
      <c r="L855" s="82">
        <v>0</v>
      </c>
      <c r="M855" s="82">
        <v>0</v>
      </c>
      <c r="N855" s="82">
        <v>0</v>
      </c>
      <c r="O855" s="95">
        <v>1991400</v>
      </c>
      <c r="P855" s="105">
        <f t="shared" si="94"/>
        <v>5125.7367892718339</v>
      </c>
      <c r="Q855" s="97">
        <v>9673</v>
      </c>
      <c r="R855" s="91" t="s">
        <v>74</v>
      </c>
      <c r="S855" s="46"/>
      <c r="T855" s="46"/>
      <c r="U855" s="46"/>
    </row>
    <row r="856" spans="1:21" s="47" customFormat="1" ht="21.95" customHeight="1">
      <c r="A856" s="119" t="s">
        <v>1545</v>
      </c>
      <c r="B856" s="93" t="s">
        <v>699</v>
      </c>
      <c r="C856" s="87">
        <v>1960</v>
      </c>
      <c r="D856" s="94" t="s">
        <v>27</v>
      </c>
      <c r="E856" s="94" t="s">
        <v>26</v>
      </c>
      <c r="F856" s="85">
        <v>2</v>
      </c>
      <c r="G856" s="85">
        <v>1</v>
      </c>
      <c r="H856" s="105">
        <v>281.47000000000003</v>
      </c>
      <c r="I856" s="105">
        <v>0</v>
      </c>
      <c r="J856" s="105">
        <v>281.47000000000003</v>
      </c>
      <c r="K856" s="97">
        <f t="shared" si="95"/>
        <v>1605560</v>
      </c>
      <c r="L856" s="82">
        <v>0</v>
      </c>
      <c r="M856" s="82">
        <v>0</v>
      </c>
      <c r="N856" s="82">
        <v>0</v>
      </c>
      <c r="O856" s="95">
        <v>1605560</v>
      </c>
      <c r="P856" s="105">
        <f t="shared" si="94"/>
        <v>5704.1958290403945</v>
      </c>
      <c r="Q856" s="97">
        <v>9673</v>
      </c>
      <c r="R856" s="91" t="s">
        <v>74</v>
      </c>
      <c r="S856" s="46"/>
      <c r="T856" s="46"/>
      <c r="U856" s="46"/>
    </row>
    <row r="857" spans="1:21" s="47" customFormat="1" ht="21.95" customHeight="1">
      <c r="A857" s="119" t="s">
        <v>1546</v>
      </c>
      <c r="B857" s="93" t="s">
        <v>700</v>
      </c>
      <c r="C857" s="87">
        <v>1960</v>
      </c>
      <c r="D857" s="94" t="s">
        <v>27</v>
      </c>
      <c r="E857" s="94" t="s">
        <v>26</v>
      </c>
      <c r="F857" s="85">
        <v>2</v>
      </c>
      <c r="G857" s="85">
        <v>1</v>
      </c>
      <c r="H857" s="105">
        <v>270.67</v>
      </c>
      <c r="I857" s="105">
        <v>0</v>
      </c>
      <c r="J857" s="105">
        <v>270.67</v>
      </c>
      <c r="K857" s="97">
        <f t="shared" si="95"/>
        <v>1603440</v>
      </c>
      <c r="L857" s="82">
        <v>0</v>
      </c>
      <c r="M857" s="82">
        <v>0</v>
      </c>
      <c r="N857" s="82">
        <v>0</v>
      </c>
      <c r="O857" s="95">
        <v>1603440</v>
      </c>
      <c r="P857" s="105">
        <f t="shared" si="94"/>
        <v>5923.9664536151031</v>
      </c>
      <c r="Q857" s="97">
        <v>9673</v>
      </c>
      <c r="R857" s="91" t="s">
        <v>74</v>
      </c>
      <c r="S857" s="46"/>
      <c r="T857" s="46"/>
      <c r="U857" s="46"/>
    </row>
    <row r="858" spans="1:21" s="47" customFormat="1" ht="21.95" customHeight="1">
      <c r="A858" s="119" t="s">
        <v>1547</v>
      </c>
      <c r="B858" s="93" t="s">
        <v>705</v>
      </c>
      <c r="C858" s="87">
        <v>1961</v>
      </c>
      <c r="D858" s="87">
        <v>1988</v>
      </c>
      <c r="E858" s="94" t="s">
        <v>26</v>
      </c>
      <c r="F858" s="85">
        <v>2</v>
      </c>
      <c r="G858" s="85">
        <v>1</v>
      </c>
      <c r="H858" s="105">
        <v>301.85000000000002</v>
      </c>
      <c r="I858" s="105">
        <v>20.45</v>
      </c>
      <c r="J858" s="105">
        <v>281.39999999999998</v>
      </c>
      <c r="K858" s="97">
        <f t="shared" si="95"/>
        <v>1970200</v>
      </c>
      <c r="L858" s="82">
        <v>0</v>
      </c>
      <c r="M858" s="82">
        <v>0</v>
      </c>
      <c r="N858" s="82">
        <v>0</v>
      </c>
      <c r="O858" s="95">
        <v>1970200</v>
      </c>
      <c r="P858" s="105">
        <f t="shared" si="94"/>
        <v>6527.0829882391909</v>
      </c>
      <c r="Q858" s="97">
        <v>9673</v>
      </c>
      <c r="R858" s="27" t="s">
        <v>74</v>
      </c>
      <c r="S858" s="46"/>
      <c r="T858" s="46"/>
      <c r="U858" s="46"/>
    </row>
    <row r="859" spans="1:21" s="47" customFormat="1" ht="21.95" customHeight="1">
      <c r="A859" s="119" t="s">
        <v>1548</v>
      </c>
      <c r="B859" s="93" t="s">
        <v>706</v>
      </c>
      <c r="C859" s="87">
        <v>1959</v>
      </c>
      <c r="D859" s="94" t="s">
        <v>27</v>
      </c>
      <c r="E859" s="94" t="s">
        <v>26</v>
      </c>
      <c r="F859" s="85">
        <v>3</v>
      </c>
      <c r="G859" s="85">
        <v>2</v>
      </c>
      <c r="H859" s="105">
        <v>1596.78</v>
      </c>
      <c r="I859" s="105">
        <v>552.70000000000005</v>
      </c>
      <c r="J859" s="105">
        <v>1044.08</v>
      </c>
      <c r="K859" s="97">
        <f t="shared" si="95"/>
        <v>2913600</v>
      </c>
      <c r="L859" s="82">
        <v>0</v>
      </c>
      <c r="M859" s="82">
        <v>0</v>
      </c>
      <c r="N859" s="82">
        <v>0</v>
      </c>
      <c r="O859" s="95">
        <v>2913600</v>
      </c>
      <c r="P859" s="105">
        <f t="shared" si="94"/>
        <v>1824.6721527073234</v>
      </c>
      <c r="Q859" s="97">
        <v>9673</v>
      </c>
      <c r="R859" s="91" t="s">
        <v>73</v>
      </c>
      <c r="S859" s="46"/>
      <c r="T859" s="46"/>
      <c r="U859" s="46"/>
    </row>
    <row r="860" spans="1:21" s="47" customFormat="1" ht="21.95" customHeight="1">
      <c r="A860" s="119" t="s">
        <v>1549</v>
      </c>
      <c r="B860" s="93" t="s">
        <v>708</v>
      </c>
      <c r="C860" s="87">
        <v>1959</v>
      </c>
      <c r="D860" s="94" t="s">
        <v>27</v>
      </c>
      <c r="E860" s="94" t="s">
        <v>26</v>
      </c>
      <c r="F860" s="85">
        <v>2</v>
      </c>
      <c r="G860" s="85">
        <v>2</v>
      </c>
      <c r="H860" s="105">
        <v>653.22</v>
      </c>
      <c r="I860" s="105">
        <v>195.31</v>
      </c>
      <c r="J860" s="105">
        <v>457.91</v>
      </c>
      <c r="K860" s="97">
        <f t="shared" si="95"/>
        <v>2436600</v>
      </c>
      <c r="L860" s="82">
        <v>0</v>
      </c>
      <c r="M860" s="82">
        <v>0</v>
      </c>
      <c r="N860" s="82">
        <v>0</v>
      </c>
      <c r="O860" s="95">
        <v>2436600</v>
      </c>
      <c r="P860" s="105">
        <f t="shared" si="94"/>
        <v>3730.1368604757968</v>
      </c>
      <c r="Q860" s="97">
        <v>9673</v>
      </c>
      <c r="R860" s="91" t="s">
        <v>73</v>
      </c>
      <c r="S860" s="46"/>
      <c r="T860" s="46"/>
      <c r="U860" s="46"/>
    </row>
    <row r="861" spans="1:21" s="47" customFormat="1" ht="21.95" customHeight="1">
      <c r="A861" s="176" t="s">
        <v>1550</v>
      </c>
      <c r="B861" s="146" t="s">
        <v>709</v>
      </c>
      <c r="C861" s="145">
        <v>1952</v>
      </c>
      <c r="D861" s="127" t="s">
        <v>27</v>
      </c>
      <c r="E861" s="127" t="s">
        <v>26</v>
      </c>
      <c r="F861" s="136">
        <v>2</v>
      </c>
      <c r="G861" s="136">
        <v>2</v>
      </c>
      <c r="H861" s="177">
        <v>855.5</v>
      </c>
      <c r="I861" s="177">
        <v>0</v>
      </c>
      <c r="J861" s="177">
        <v>855.5</v>
      </c>
      <c r="K861" s="97">
        <f t="shared" si="95"/>
        <v>300000</v>
      </c>
      <c r="L861" s="82">
        <v>0</v>
      </c>
      <c r="M861" s="82">
        <v>0</v>
      </c>
      <c r="N861" s="82">
        <v>0</v>
      </c>
      <c r="O861" s="95">
        <v>300000</v>
      </c>
      <c r="P861" s="105">
        <f t="shared" si="94"/>
        <v>350.67212156633548</v>
      </c>
      <c r="Q861" s="97">
        <v>9673</v>
      </c>
      <c r="R861" s="91" t="s">
        <v>72</v>
      </c>
      <c r="S861" s="46"/>
      <c r="T861" s="46"/>
      <c r="U861" s="46"/>
    </row>
    <row r="862" spans="1:21" s="47" customFormat="1" ht="21.95" customHeight="1">
      <c r="A862" s="176"/>
      <c r="B862" s="146"/>
      <c r="C862" s="145"/>
      <c r="D862" s="127"/>
      <c r="E862" s="127"/>
      <c r="F862" s="136"/>
      <c r="G862" s="136"/>
      <c r="H862" s="177"/>
      <c r="I862" s="177"/>
      <c r="J862" s="177"/>
      <c r="K862" s="97">
        <f>SUM(L862:O862)</f>
        <v>6520700</v>
      </c>
      <c r="L862" s="82">
        <v>0</v>
      </c>
      <c r="M862" s="82">
        <v>0</v>
      </c>
      <c r="N862" s="82">
        <v>0</v>
      </c>
      <c r="O862" s="95">
        <v>6520700</v>
      </c>
      <c r="P862" s="105">
        <f>K862/H861</f>
        <v>7622.0923436586791</v>
      </c>
      <c r="Q862" s="97">
        <v>9673</v>
      </c>
      <c r="R862" s="91" t="s">
        <v>73</v>
      </c>
      <c r="S862" s="46"/>
      <c r="T862" s="46"/>
      <c r="U862" s="46"/>
    </row>
    <row r="863" spans="1:21" s="47" customFormat="1" ht="21.95" customHeight="1">
      <c r="A863" s="119" t="s">
        <v>1551</v>
      </c>
      <c r="B863" s="93" t="s">
        <v>710</v>
      </c>
      <c r="C863" s="87">
        <v>1958</v>
      </c>
      <c r="D863" s="94" t="s">
        <v>27</v>
      </c>
      <c r="E863" s="94" t="s">
        <v>26</v>
      </c>
      <c r="F863" s="85">
        <v>2</v>
      </c>
      <c r="G863" s="85">
        <v>2</v>
      </c>
      <c r="H863" s="105">
        <v>691</v>
      </c>
      <c r="I863" s="105">
        <v>52</v>
      </c>
      <c r="J863" s="105">
        <v>639</v>
      </c>
      <c r="K863" s="97">
        <f t="shared" si="95"/>
        <v>2570160</v>
      </c>
      <c r="L863" s="82">
        <v>0</v>
      </c>
      <c r="M863" s="82">
        <v>0</v>
      </c>
      <c r="N863" s="82">
        <v>0</v>
      </c>
      <c r="O863" s="95">
        <v>2570160</v>
      </c>
      <c r="P863" s="105">
        <f t="shared" ref="P863:P935" si="97">K863/H863</f>
        <v>3719.4790159189579</v>
      </c>
      <c r="Q863" s="97">
        <v>9673</v>
      </c>
      <c r="R863" s="27" t="s">
        <v>73</v>
      </c>
      <c r="S863" s="46"/>
      <c r="T863" s="46"/>
      <c r="U863" s="46"/>
    </row>
    <row r="864" spans="1:21" s="47" customFormat="1" ht="21.95" customHeight="1">
      <c r="A864" s="119" t="s">
        <v>1552</v>
      </c>
      <c r="B864" s="93" t="s">
        <v>707</v>
      </c>
      <c r="C864" s="87">
        <v>1960</v>
      </c>
      <c r="D864" s="94" t="s">
        <v>27</v>
      </c>
      <c r="E864" s="94" t="s">
        <v>26</v>
      </c>
      <c r="F864" s="85">
        <v>1</v>
      </c>
      <c r="G864" s="85">
        <v>2</v>
      </c>
      <c r="H864" s="105">
        <v>160.6</v>
      </c>
      <c r="I864" s="105">
        <v>0</v>
      </c>
      <c r="J864" s="105">
        <v>98.6</v>
      </c>
      <c r="K864" s="97">
        <f>SUM(L864:O864)</f>
        <v>3789050</v>
      </c>
      <c r="L864" s="82">
        <v>0</v>
      </c>
      <c r="M864" s="82">
        <v>0</v>
      </c>
      <c r="N864" s="82">
        <v>0</v>
      </c>
      <c r="O864" s="95">
        <v>3789050</v>
      </c>
      <c r="P864" s="105">
        <f>K864/H864</f>
        <v>23593.088418430885</v>
      </c>
      <c r="Q864" s="97">
        <v>9673</v>
      </c>
      <c r="R864" s="91" t="s">
        <v>74</v>
      </c>
      <c r="S864" s="46"/>
      <c r="T864" s="46"/>
      <c r="U864" s="46"/>
    </row>
    <row r="865" spans="1:21" s="47" customFormat="1" ht="21.95" customHeight="1">
      <c r="A865" s="119" t="s">
        <v>1553</v>
      </c>
      <c r="B865" s="74" t="s">
        <v>711</v>
      </c>
      <c r="C865" s="87">
        <v>1952</v>
      </c>
      <c r="D865" s="94" t="s">
        <v>27</v>
      </c>
      <c r="E865" s="94" t="s">
        <v>26</v>
      </c>
      <c r="F865" s="85">
        <v>3</v>
      </c>
      <c r="G865" s="85">
        <v>3</v>
      </c>
      <c r="H865" s="105">
        <v>1465.4</v>
      </c>
      <c r="I865" s="105">
        <v>0</v>
      </c>
      <c r="J865" s="105">
        <v>1465.4</v>
      </c>
      <c r="K865" s="97">
        <f t="shared" ref="K865:K936" si="98">SUM(L865:O865)</f>
        <v>3643690</v>
      </c>
      <c r="L865" s="82">
        <v>0</v>
      </c>
      <c r="M865" s="82">
        <v>0</v>
      </c>
      <c r="N865" s="82">
        <v>0</v>
      </c>
      <c r="O865" s="95">
        <v>3643690</v>
      </c>
      <c r="P865" s="105">
        <f t="shared" si="97"/>
        <v>2486.4815067558343</v>
      </c>
      <c r="Q865" s="97">
        <v>9673</v>
      </c>
      <c r="R865" s="91" t="s">
        <v>72</v>
      </c>
      <c r="S865" s="46"/>
      <c r="T865" s="46"/>
      <c r="U865" s="46"/>
    </row>
    <row r="866" spans="1:21" s="47" customFormat="1" ht="21.95" customHeight="1">
      <c r="A866" s="119" t="s">
        <v>1554</v>
      </c>
      <c r="B866" s="89" t="s">
        <v>714</v>
      </c>
      <c r="C866" s="87">
        <v>1955</v>
      </c>
      <c r="D866" s="94" t="s">
        <v>27</v>
      </c>
      <c r="E866" s="94" t="s">
        <v>26</v>
      </c>
      <c r="F866" s="85">
        <v>3</v>
      </c>
      <c r="G866" s="85">
        <v>1</v>
      </c>
      <c r="H866" s="105">
        <v>1212.8</v>
      </c>
      <c r="I866" s="105">
        <v>40.299999999999997</v>
      </c>
      <c r="J866" s="105">
        <v>1172.5</v>
      </c>
      <c r="K866" s="97">
        <f>SUM(L866:O866)</f>
        <v>6391460</v>
      </c>
      <c r="L866" s="82">
        <v>0</v>
      </c>
      <c r="M866" s="82">
        <v>0</v>
      </c>
      <c r="N866" s="82">
        <v>0</v>
      </c>
      <c r="O866" s="95">
        <v>6391460</v>
      </c>
      <c r="P866" s="105">
        <f>K866/H866</f>
        <v>5270.0032981530348</v>
      </c>
      <c r="Q866" s="97">
        <v>9673</v>
      </c>
      <c r="R866" s="91" t="s">
        <v>72</v>
      </c>
      <c r="S866" s="46"/>
      <c r="T866" s="46"/>
      <c r="U866" s="46"/>
    </row>
    <row r="867" spans="1:21" s="47" customFormat="1" ht="21.95" customHeight="1">
      <c r="A867" s="119" t="s">
        <v>1555</v>
      </c>
      <c r="B867" s="89" t="s">
        <v>715</v>
      </c>
      <c r="C867" s="87">
        <v>1960</v>
      </c>
      <c r="D867" s="94" t="s">
        <v>27</v>
      </c>
      <c r="E867" s="94" t="s">
        <v>26</v>
      </c>
      <c r="F867" s="85">
        <v>5</v>
      </c>
      <c r="G867" s="85">
        <v>6</v>
      </c>
      <c r="H867" s="105">
        <v>4737.29</v>
      </c>
      <c r="I867" s="105">
        <v>207.4</v>
      </c>
      <c r="J867" s="105">
        <v>4529.8900000000003</v>
      </c>
      <c r="K867" s="97">
        <f>SUM(L867:O867)</f>
        <v>7948600</v>
      </c>
      <c r="L867" s="82">
        <v>0</v>
      </c>
      <c r="M867" s="82">
        <v>0</v>
      </c>
      <c r="N867" s="82">
        <v>0</v>
      </c>
      <c r="O867" s="95">
        <v>7948600</v>
      </c>
      <c r="P867" s="105">
        <f>K867/H867</f>
        <v>1677.8791249849598</v>
      </c>
      <c r="Q867" s="97">
        <v>9673</v>
      </c>
      <c r="R867" s="91" t="s">
        <v>74</v>
      </c>
      <c r="S867" s="46"/>
      <c r="T867" s="46"/>
      <c r="U867" s="46"/>
    </row>
    <row r="868" spans="1:21" s="47" customFormat="1" ht="21.95" customHeight="1">
      <c r="A868" s="119" t="s">
        <v>1556</v>
      </c>
      <c r="B868" s="93" t="s">
        <v>716</v>
      </c>
      <c r="C868" s="87">
        <v>1957</v>
      </c>
      <c r="D868" s="94" t="s">
        <v>27</v>
      </c>
      <c r="E868" s="94" t="s">
        <v>26</v>
      </c>
      <c r="F868" s="85">
        <v>3</v>
      </c>
      <c r="G868" s="85">
        <v>2</v>
      </c>
      <c r="H868" s="105">
        <v>1114.4000000000001</v>
      </c>
      <c r="I868" s="105">
        <v>0</v>
      </c>
      <c r="J868" s="105">
        <v>1114.4000000000001</v>
      </c>
      <c r="K868" s="97">
        <f>SUM(L868:O868)</f>
        <v>3709130</v>
      </c>
      <c r="L868" s="82">
        <v>0</v>
      </c>
      <c r="M868" s="82">
        <v>0</v>
      </c>
      <c r="N868" s="82">
        <v>0</v>
      </c>
      <c r="O868" s="95">
        <v>3709130</v>
      </c>
      <c r="P868" s="105">
        <f>K868/H868</f>
        <v>3328.3650394831297</v>
      </c>
      <c r="Q868" s="97">
        <v>9673</v>
      </c>
      <c r="R868" s="91" t="s">
        <v>72</v>
      </c>
      <c r="S868" s="46"/>
      <c r="T868" s="46"/>
      <c r="U868" s="46"/>
    </row>
    <row r="869" spans="1:21" s="47" customFormat="1" ht="21.95" customHeight="1">
      <c r="A869" s="119" t="s">
        <v>1557</v>
      </c>
      <c r="B869" s="89" t="s">
        <v>712</v>
      </c>
      <c r="C869" s="87">
        <v>1958</v>
      </c>
      <c r="D869" s="94" t="s">
        <v>27</v>
      </c>
      <c r="E869" s="94" t="s">
        <v>26</v>
      </c>
      <c r="F869" s="85">
        <v>3</v>
      </c>
      <c r="G869" s="85">
        <v>3</v>
      </c>
      <c r="H869" s="105">
        <v>1512.7</v>
      </c>
      <c r="I869" s="105">
        <v>538.5</v>
      </c>
      <c r="J869" s="105">
        <v>974.2</v>
      </c>
      <c r="K869" s="97">
        <f t="shared" si="98"/>
        <v>3857000</v>
      </c>
      <c r="L869" s="82">
        <v>0</v>
      </c>
      <c r="M869" s="82">
        <v>0</v>
      </c>
      <c r="N869" s="82">
        <v>0</v>
      </c>
      <c r="O869" s="95">
        <v>3857000</v>
      </c>
      <c r="P869" s="105">
        <f t="shared" si="97"/>
        <v>2549.7454881999074</v>
      </c>
      <c r="Q869" s="97">
        <v>9673</v>
      </c>
      <c r="R869" s="27" t="s">
        <v>73</v>
      </c>
      <c r="S869" s="46"/>
      <c r="T869" s="46"/>
      <c r="U869" s="46"/>
    </row>
    <row r="870" spans="1:21" s="47" customFormat="1" ht="21.95" customHeight="1">
      <c r="A870" s="119" t="s">
        <v>1558</v>
      </c>
      <c r="B870" s="89" t="s">
        <v>713</v>
      </c>
      <c r="C870" s="87">
        <v>1958</v>
      </c>
      <c r="D870" s="94" t="s">
        <v>27</v>
      </c>
      <c r="E870" s="94" t="s">
        <v>26</v>
      </c>
      <c r="F870" s="85">
        <v>3</v>
      </c>
      <c r="G870" s="85">
        <v>3</v>
      </c>
      <c r="H870" s="105">
        <v>1313.09</v>
      </c>
      <c r="I870" s="105">
        <v>0</v>
      </c>
      <c r="J870" s="105">
        <v>1313.09</v>
      </c>
      <c r="K870" s="97">
        <f t="shared" si="98"/>
        <v>3936500</v>
      </c>
      <c r="L870" s="82">
        <v>0</v>
      </c>
      <c r="M870" s="82">
        <v>0</v>
      </c>
      <c r="N870" s="82">
        <v>0</v>
      </c>
      <c r="O870" s="95">
        <v>3936500</v>
      </c>
      <c r="P870" s="105">
        <f t="shared" si="97"/>
        <v>2997.8904720925452</v>
      </c>
      <c r="Q870" s="97">
        <v>9673</v>
      </c>
      <c r="R870" s="27" t="s">
        <v>73</v>
      </c>
      <c r="S870" s="46"/>
      <c r="T870" s="46"/>
      <c r="U870" s="46"/>
    </row>
    <row r="871" spans="1:21" ht="21.95" customHeight="1">
      <c r="A871" s="119" t="s">
        <v>1559</v>
      </c>
      <c r="B871" s="59" t="s">
        <v>1776</v>
      </c>
      <c r="C871" s="87">
        <v>1950</v>
      </c>
      <c r="D871" s="87" t="s">
        <v>27</v>
      </c>
      <c r="E871" s="87" t="s">
        <v>26</v>
      </c>
      <c r="F871" s="85">
        <v>4</v>
      </c>
      <c r="G871" s="85">
        <v>5</v>
      </c>
      <c r="H871" s="110">
        <v>4841.7</v>
      </c>
      <c r="I871" s="110">
        <v>900</v>
      </c>
      <c r="J871" s="110">
        <v>411.59</v>
      </c>
      <c r="K871" s="105">
        <f>SUM(L871:O871)</f>
        <v>14152358.279999999</v>
      </c>
      <c r="L871" s="105">
        <v>0</v>
      </c>
      <c r="M871" s="105">
        <v>0</v>
      </c>
      <c r="N871" s="105">
        <v>0</v>
      </c>
      <c r="O871" s="95">
        <v>14152358.279999999</v>
      </c>
      <c r="P871" s="105">
        <f>K871/H871</f>
        <v>2923.0142883697877</v>
      </c>
      <c r="Q871" s="105">
        <v>9673</v>
      </c>
      <c r="R871" s="91" t="s">
        <v>72</v>
      </c>
    </row>
    <row r="872" spans="1:21" s="46" customFormat="1" ht="21.95" customHeight="1">
      <c r="A872" s="119" t="s">
        <v>1560</v>
      </c>
      <c r="B872" s="93" t="s">
        <v>718</v>
      </c>
      <c r="C872" s="87">
        <v>1929</v>
      </c>
      <c r="D872" s="94" t="s">
        <v>27</v>
      </c>
      <c r="E872" s="94" t="s">
        <v>26</v>
      </c>
      <c r="F872" s="85">
        <v>4</v>
      </c>
      <c r="G872" s="85">
        <v>5</v>
      </c>
      <c r="H872" s="75">
        <v>3645.2</v>
      </c>
      <c r="I872" s="105">
        <v>1337.6</v>
      </c>
      <c r="J872" s="105">
        <v>1978.6</v>
      </c>
      <c r="K872" s="97">
        <f t="shared" si="98"/>
        <v>24394094.739999998</v>
      </c>
      <c r="L872" s="82">
        <v>0</v>
      </c>
      <c r="M872" s="82">
        <v>0</v>
      </c>
      <c r="N872" s="82">
        <v>0</v>
      </c>
      <c r="O872" s="95">
        <v>24394094.739999998</v>
      </c>
      <c r="P872" s="105">
        <f t="shared" si="97"/>
        <v>6692.1142159552282</v>
      </c>
      <c r="Q872" s="97">
        <v>9673</v>
      </c>
      <c r="R872" s="27" t="s">
        <v>72</v>
      </c>
    </row>
    <row r="873" spans="1:21" ht="21.95" customHeight="1">
      <c r="A873" s="119" t="s">
        <v>1561</v>
      </c>
      <c r="B873" s="59" t="s">
        <v>1777</v>
      </c>
      <c r="C873" s="87" t="s">
        <v>919</v>
      </c>
      <c r="D873" s="87" t="s">
        <v>27</v>
      </c>
      <c r="E873" s="87" t="s">
        <v>26</v>
      </c>
      <c r="F873" s="85">
        <v>4</v>
      </c>
      <c r="G873" s="85">
        <v>4</v>
      </c>
      <c r="H873" s="110">
        <v>3361.2</v>
      </c>
      <c r="I873" s="110">
        <v>1000</v>
      </c>
      <c r="J873" s="110">
        <v>320.2</v>
      </c>
      <c r="K873" s="105">
        <f>SUM(L873:O873)</f>
        <v>9848688.5999999996</v>
      </c>
      <c r="L873" s="105">
        <v>0</v>
      </c>
      <c r="M873" s="105">
        <v>0</v>
      </c>
      <c r="N873" s="105">
        <v>0</v>
      </c>
      <c r="O873" s="95">
        <v>9848688.5999999996</v>
      </c>
      <c r="P873" s="105">
        <f>K873/H873</f>
        <v>2930.1108532666904</v>
      </c>
      <c r="Q873" s="105">
        <v>9673</v>
      </c>
      <c r="R873" s="91" t="s">
        <v>72</v>
      </c>
    </row>
    <row r="874" spans="1:21" s="47" customFormat="1" ht="21.95" customHeight="1">
      <c r="A874" s="119" t="s">
        <v>1562</v>
      </c>
      <c r="B874" s="89" t="s">
        <v>717</v>
      </c>
      <c r="C874" s="87">
        <v>1941</v>
      </c>
      <c r="D874" s="87">
        <v>2016</v>
      </c>
      <c r="E874" s="94" t="s">
        <v>26</v>
      </c>
      <c r="F874" s="85">
        <v>2</v>
      </c>
      <c r="G874" s="85">
        <v>2</v>
      </c>
      <c r="H874" s="105">
        <v>583</v>
      </c>
      <c r="I874" s="105">
        <v>461</v>
      </c>
      <c r="J874" s="105">
        <v>318.23</v>
      </c>
      <c r="K874" s="97">
        <f>SUM(L874:O874)</f>
        <v>675100</v>
      </c>
      <c r="L874" s="82">
        <v>0</v>
      </c>
      <c r="M874" s="82">
        <v>0</v>
      </c>
      <c r="N874" s="82">
        <v>0</v>
      </c>
      <c r="O874" s="95">
        <v>675100</v>
      </c>
      <c r="P874" s="105">
        <f>K874/H874</f>
        <v>1157.9759862778731</v>
      </c>
      <c r="Q874" s="97">
        <v>9673</v>
      </c>
      <c r="R874" s="91" t="s">
        <v>72</v>
      </c>
      <c r="S874" s="46"/>
      <c r="T874" s="46"/>
      <c r="U874" s="46"/>
    </row>
    <row r="875" spans="1:21" s="47" customFormat="1" ht="21.95" customHeight="1">
      <c r="A875" s="119" t="s">
        <v>1563</v>
      </c>
      <c r="B875" s="93" t="s">
        <v>719</v>
      </c>
      <c r="C875" s="87">
        <v>1941</v>
      </c>
      <c r="D875" s="94" t="s">
        <v>27</v>
      </c>
      <c r="E875" s="94" t="s">
        <v>26</v>
      </c>
      <c r="F875" s="85">
        <v>3</v>
      </c>
      <c r="G875" s="85">
        <v>1</v>
      </c>
      <c r="H875" s="105">
        <v>2826.3</v>
      </c>
      <c r="I875" s="105">
        <v>409.69</v>
      </c>
      <c r="J875" s="105">
        <v>400.1</v>
      </c>
      <c r="K875" s="97">
        <f t="shared" si="98"/>
        <v>6841805</v>
      </c>
      <c r="L875" s="82">
        <v>0</v>
      </c>
      <c r="M875" s="82">
        <v>0</v>
      </c>
      <c r="N875" s="82">
        <v>0</v>
      </c>
      <c r="O875" s="95">
        <v>6841805</v>
      </c>
      <c r="P875" s="105">
        <f t="shared" si="97"/>
        <v>2420.7638962601281</v>
      </c>
      <c r="Q875" s="97">
        <v>9673</v>
      </c>
      <c r="R875" s="91" t="s">
        <v>72</v>
      </c>
      <c r="S875" s="46"/>
      <c r="T875" s="46"/>
      <c r="U875" s="46"/>
    </row>
    <row r="876" spans="1:21" s="46" customFormat="1" ht="21.95" customHeight="1">
      <c r="A876" s="119" t="s">
        <v>1564</v>
      </c>
      <c r="B876" s="93" t="s">
        <v>721</v>
      </c>
      <c r="C876" s="87">
        <v>1955</v>
      </c>
      <c r="D876" s="94" t="s">
        <v>27</v>
      </c>
      <c r="E876" s="94" t="s">
        <v>26</v>
      </c>
      <c r="F876" s="85">
        <v>4</v>
      </c>
      <c r="G876" s="85">
        <v>5</v>
      </c>
      <c r="H876" s="105">
        <v>5099.6000000000004</v>
      </c>
      <c r="I876" s="105">
        <v>596.20000000000005</v>
      </c>
      <c r="J876" s="105">
        <v>3063.5</v>
      </c>
      <c r="K876" s="97">
        <f t="shared" si="98"/>
        <v>12184060</v>
      </c>
      <c r="L876" s="82">
        <v>0</v>
      </c>
      <c r="M876" s="82">
        <v>0</v>
      </c>
      <c r="N876" s="82">
        <v>0</v>
      </c>
      <c r="O876" s="95">
        <v>12184060</v>
      </c>
      <c r="P876" s="105">
        <f t="shared" si="97"/>
        <v>2389.2187622558631</v>
      </c>
      <c r="Q876" s="97">
        <v>9673</v>
      </c>
      <c r="R876" s="91" t="s">
        <v>72</v>
      </c>
    </row>
    <row r="877" spans="1:21" s="47" customFormat="1" ht="21.95" customHeight="1">
      <c r="A877" s="119" t="s">
        <v>1565</v>
      </c>
      <c r="B877" s="93" t="s">
        <v>722</v>
      </c>
      <c r="C877" s="87">
        <v>1947</v>
      </c>
      <c r="D877" s="94" t="s">
        <v>27</v>
      </c>
      <c r="E877" s="94" t="s">
        <v>26</v>
      </c>
      <c r="F877" s="85">
        <v>3</v>
      </c>
      <c r="G877" s="85">
        <v>1</v>
      </c>
      <c r="H877" s="105">
        <v>876.9</v>
      </c>
      <c r="I877" s="105">
        <v>0</v>
      </c>
      <c r="J877" s="105">
        <v>342.97</v>
      </c>
      <c r="K877" s="97">
        <f t="shared" si="98"/>
        <v>1822265</v>
      </c>
      <c r="L877" s="82">
        <v>0</v>
      </c>
      <c r="M877" s="82">
        <v>0</v>
      </c>
      <c r="N877" s="82">
        <v>0</v>
      </c>
      <c r="O877" s="95">
        <v>1822265</v>
      </c>
      <c r="P877" s="105">
        <f t="shared" si="97"/>
        <v>2078.0761774432663</v>
      </c>
      <c r="Q877" s="97">
        <v>9673</v>
      </c>
      <c r="R877" s="91" t="s">
        <v>72</v>
      </c>
      <c r="S877" s="46"/>
      <c r="T877" s="46"/>
      <c r="U877" s="46"/>
    </row>
    <row r="878" spans="1:21" s="47" customFormat="1" ht="21.95" customHeight="1">
      <c r="A878" s="119" t="s">
        <v>1566</v>
      </c>
      <c r="B878" s="93" t="s">
        <v>723</v>
      </c>
      <c r="C878" s="87">
        <v>1958</v>
      </c>
      <c r="D878" s="94" t="s">
        <v>27</v>
      </c>
      <c r="E878" s="94" t="s">
        <v>26</v>
      </c>
      <c r="F878" s="85">
        <v>4</v>
      </c>
      <c r="G878" s="85">
        <v>4</v>
      </c>
      <c r="H878" s="110">
        <v>4231</v>
      </c>
      <c r="I878" s="110">
        <v>496.4</v>
      </c>
      <c r="J878" s="110">
        <v>2758.6</v>
      </c>
      <c r="K878" s="97">
        <f t="shared" si="98"/>
        <v>18221500</v>
      </c>
      <c r="L878" s="82">
        <v>0</v>
      </c>
      <c r="M878" s="82">
        <v>0</v>
      </c>
      <c r="N878" s="82">
        <v>0</v>
      </c>
      <c r="O878" s="95">
        <v>18221500</v>
      </c>
      <c r="P878" s="105">
        <f t="shared" si="97"/>
        <v>4306.6650909950367</v>
      </c>
      <c r="Q878" s="97">
        <v>9673</v>
      </c>
      <c r="R878" s="27" t="s">
        <v>73</v>
      </c>
      <c r="S878" s="46"/>
      <c r="T878" s="46"/>
      <c r="U878" s="46"/>
    </row>
    <row r="879" spans="1:21" s="47" customFormat="1" ht="21.95" customHeight="1">
      <c r="A879" s="119" t="s">
        <v>1567</v>
      </c>
      <c r="B879" s="93" t="s">
        <v>724</v>
      </c>
      <c r="C879" s="87">
        <v>1955</v>
      </c>
      <c r="D879" s="94" t="s">
        <v>27</v>
      </c>
      <c r="E879" s="94" t="s">
        <v>26</v>
      </c>
      <c r="F879" s="85">
        <v>4</v>
      </c>
      <c r="G879" s="85">
        <v>4</v>
      </c>
      <c r="H879" s="105">
        <v>3564.8</v>
      </c>
      <c r="I879" s="105">
        <v>0</v>
      </c>
      <c r="J879" s="105">
        <v>1878.37</v>
      </c>
      <c r="K879" s="97">
        <f t="shared" si="98"/>
        <v>8577280</v>
      </c>
      <c r="L879" s="82">
        <v>0</v>
      </c>
      <c r="M879" s="82">
        <v>0</v>
      </c>
      <c r="N879" s="82">
        <v>0</v>
      </c>
      <c r="O879" s="95">
        <v>8577280</v>
      </c>
      <c r="P879" s="105">
        <f t="shared" si="97"/>
        <v>2406.1041292639138</v>
      </c>
      <c r="Q879" s="97">
        <v>9673</v>
      </c>
      <c r="R879" s="91" t="s">
        <v>72</v>
      </c>
      <c r="S879" s="46"/>
      <c r="T879" s="46"/>
      <c r="U879" s="46"/>
    </row>
    <row r="880" spans="1:21" s="47" customFormat="1" ht="21.95" customHeight="1">
      <c r="A880" s="119" t="s">
        <v>1568</v>
      </c>
      <c r="B880" s="93" t="s">
        <v>725</v>
      </c>
      <c r="C880" s="87" t="s">
        <v>923</v>
      </c>
      <c r="D880" s="94" t="s">
        <v>27</v>
      </c>
      <c r="E880" s="94" t="s">
        <v>26</v>
      </c>
      <c r="F880" s="85">
        <v>3</v>
      </c>
      <c r="G880" s="85">
        <v>2</v>
      </c>
      <c r="H880" s="105">
        <v>637.29999999999995</v>
      </c>
      <c r="I880" s="105">
        <v>0</v>
      </c>
      <c r="J880" s="105">
        <v>637.29999999999995</v>
      </c>
      <c r="K880" s="97">
        <f t="shared" si="98"/>
        <v>3899250</v>
      </c>
      <c r="L880" s="82">
        <v>0</v>
      </c>
      <c r="M880" s="82">
        <v>0</v>
      </c>
      <c r="N880" s="82">
        <v>0</v>
      </c>
      <c r="O880" s="95">
        <v>3899250</v>
      </c>
      <c r="P880" s="105">
        <f t="shared" si="97"/>
        <v>6118.3900831633455</v>
      </c>
      <c r="Q880" s="97">
        <v>9673</v>
      </c>
      <c r="R880" s="91" t="s">
        <v>72</v>
      </c>
      <c r="S880" s="46"/>
      <c r="T880" s="46"/>
      <c r="U880" s="46"/>
    </row>
    <row r="881" spans="1:21" s="47" customFormat="1" ht="21.95" customHeight="1">
      <c r="A881" s="119" t="s">
        <v>1569</v>
      </c>
      <c r="B881" s="93" t="s">
        <v>720</v>
      </c>
      <c r="C881" s="87">
        <v>1956</v>
      </c>
      <c r="D881" s="94" t="s">
        <v>27</v>
      </c>
      <c r="E881" s="94" t="s">
        <v>26</v>
      </c>
      <c r="F881" s="85">
        <v>4</v>
      </c>
      <c r="G881" s="85">
        <v>3</v>
      </c>
      <c r="H881" s="105">
        <v>2883.6</v>
      </c>
      <c r="I881" s="105">
        <v>314.89999999999998</v>
      </c>
      <c r="J881" s="105">
        <v>1427</v>
      </c>
      <c r="K881" s="97">
        <f>SUM(L881:O881)</f>
        <v>17028652</v>
      </c>
      <c r="L881" s="82">
        <v>0</v>
      </c>
      <c r="M881" s="82">
        <v>0</v>
      </c>
      <c r="N881" s="82">
        <v>0</v>
      </c>
      <c r="O881" s="95">
        <v>17028652</v>
      </c>
      <c r="P881" s="105">
        <f>K881/H881</f>
        <v>5905.3447080038841</v>
      </c>
      <c r="Q881" s="97">
        <v>9673</v>
      </c>
      <c r="R881" s="91" t="s">
        <v>72</v>
      </c>
      <c r="S881" s="46"/>
      <c r="T881" s="46"/>
      <c r="U881" s="46"/>
    </row>
    <row r="882" spans="1:21" s="47" customFormat="1" ht="21.95" customHeight="1">
      <c r="A882" s="119" t="s">
        <v>1570</v>
      </c>
      <c r="B882" s="89" t="s">
        <v>728</v>
      </c>
      <c r="C882" s="87">
        <v>1959</v>
      </c>
      <c r="D882" s="94" t="s">
        <v>27</v>
      </c>
      <c r="E882" s="94" t="s">
        <v>26</v>
      </c>
      <c r="F882" s="85">
        <v>4</v>
      </c>
      <c r="G882" s="85">
        <v>4</v>
      </c>
      <c r="H882" s="105">
        <v>1938.28</v>
      </c>
      <c r="I882" s="105">
        <v>311.89999999999998</v>
      </c>
      <c r="J882" s="105">
        <v>1626.38</v>
      </c>
      <c r="K882" s="97">
        <f t="shared" si="98"/>
        <v>4567200</v>
      </c>
      <c r="L882" s="82">
        <v>0</v>
      </c>
      <c r="M882" s="82">
        <v>0</v>
      </c>
      <c r="N882" s="82">
        <v>0</v>
      </c>
      <c r="O882" s="95">
        <v>4567200</v>
      </c>
      <c r="P882" s="105">
        <f t="shared" si="97"/>
        <v>2356.3159089502033</v>
      </c>
      <c r="Q882" s="97">
        <v>9673</v>
      </c>
      <c r="R882" s="91" t="s">
        <v>73</v>
      </c>
      <c r="S882" s="46"/>
      <c r="T882" s="46"/>
      <c r="U882" s="46"/>
    </row>
    <row r="883" spans="1:21" s="47" customFormat="1" ht="21.95" customHeight="1">
      <c r="A883" s="119" t="s">
        <v>1571</v>
      </c>
      <c r="B883" s="89" t="s">
        <v>729</v>
      </c>
      <c r="C883" s="87">
        <v>1955</v>
      </c>
      <c r="D883" s="94" t="s">
        <v>27</v>
      </c>
      <c r="E883" s="94" t="s">
        <v>26</v>
      </c>
      <c r="F883" s="85">
        <v>4</v>
      </c>
      <c r="G883" s="85">
        <v>3</v>
      </c>
      <c r="H883" s="105">
        <v>2047.48</v>
      </c>
      <c r="I883" s="105">
        <v>369.85</v>
      </c>
      <c r="J883" s="105">
        <v>1677.63</v>
      </c>
      <c r="K883" s="97">
        <f t="shared" si="98"/>
        <v>5282700</v>
      </c>
      <c r="L883" s="82">
        <v>0</v>
      </c>
      <c r="M883" s="82">
        <v>0</v>
      </c>
      <c r="N883" s="82">
        <v>0</v>
      </c>
      <c r="O883" s="95">
        <v>5282700</v>
      </c>
      <c r="P883" s="105">
        <f t="shared" si="97"/>
        <v>2580.0984625002443</v>
      </c>
      <c r="Q883" s="97">
        <v>9673</v>
      </c>
      <c r="R883" s="91" t="s">
        <v>72</v>
      </c>
      <c r="S883" s="46"/>
      <c r="T883" s="46"/>
      <c r="U883" s="46"/>
    </row>
    <row r="884" spans="1:21" s="47" customFormat="1" ht="21.95" customHeight="1">
      <c r="A884" s="119" t="s">
        <v>1572</v>
      </c>
      <c r="B884" s="89" t="s">
        <v>730</v>
      </c>
      <c r="C884" s="87">
        <v>1960</v>
      </c>
      <c r="D884" s="94" t="s">
        <v>27</v>
      </c>
      <c r="E884" s="94" t="s">
        <v>26</v>
      </c>
      <c r="F884" s="85">
        <v>5</v>
      </c>
      <c r="G884" s="85">
        <v>4</v>
      </c>
      <c r="H884" s="105">
        <v>3190.4</v>
      </c>
      <c r="I884" s="105">
        <v>114.8</v>
      </c>
      <c r="J884" s="105">
        <v>3075.6</v>
      </c>
      <c r="K884" s="97">
        <f t="shared" si="98"/>
        <v>5733200</v>
      </c>
      <c r="L884" s="82">
        <v>0</v>
      </c>
      <c r="M884" s="82">
        <v>0</v>
      </c>
      <c r="N884" s="82">
        <v>0</v>
      </c>
      <c r="O884" s="95">
        <v>5733200</v>
      </c>
      <c r="P884" s="105">
        <f t="shared" si="97"/>
        <v>1797.0160481444332</v>
      </c>
      <c r="Q884" s="97">
        <v>9673</v>
      </c>
      <c r="R884" s="91" t="s">
        <v>74</v>
      </c>
      <c r="S884" s="46"/>
      <c r="T884" s="46"/>
      <c r="U884" s="46"/>
    </row>
    <row r="885" spans="1:21" s="47" customFormat="1" ht="21.95" customHeight="1">
      <c r="A885" s="119" t="s">
        <v>1573</v>
      </c>
      <c r="B885" s="89" t="s">
        <v>731</v>
      </c>
      <c r="C885" s="87">
        <v>1960</v>
      </c>
      <c r="D885" s="94" t="s">
        <v>27</v>
      </c>
      <c r="E885" s="94" t="s">
        <v>26</v>
      </c>
      <c r="F885" s="85">
        <v>5</v>
      </c>
      <c r="G885" s="85">
        <v>4</v>
      </c>
      <c r="H885" s="105">
        <v>3167.72</v>
      </c>
      <c r="I885" s="105">
        <v>68.900000000000006</v>
      </c>
      <c r="J885" s="105">
        <v>3098.82</v>
      </c>
      <c r="K885" s="97">
        <f t="shared" si="98"/>
        <v>5696100</v>
      </c>
      <c r="L885" s="82">
        <v>0</v>
      </c>
      <c r="M885" s="82">
        <v>0</v>
      </c>
      <c r="N885" s="82">
        <v>0</v>
      </c>
      <c r="O885" s="95">
        <v>5696100</v>
      </c>
      <c r="P885" s="105">
        <f t="shared" si="97"/>
        <v>1798.1702928289117</v>
      </c>
      <c r="Q885" s="97">
        <v>9673</v>
      </c>
      <c r="R885" s="91" t="s">
        <v>74</v>
      </c>
      <c r="S885" s="46"/>
      <c r="T885" s="46"/>
      <c r="U885" s="46"/>
    </row>
    <row r="886" spans="1:21" s="46" customFormat="1" ht="21.95" customHeight="1">
      <c r="A886" s="119" t="s">
        <v>1574</v>
      </c>
      <c r="B886" s="89" t="s">
        <v>726</v>
      </c>
      <c r="C886" s="87">
        <v>1960</v>
      </c>
      <c r="D886" s="94" t="s">
        <v>27</v>
      </c>
      <c r="E886" s="94" t="s">
        <v>26</v>
      </c>
      <c r="F886" s="85">
        <v>3</v>
      </c>
      <c r="G886" s="85">
        <v>2</v>
      </c>
      <c r="H886" s="105">
        <v>652.70000000000005</v>
      </c>
      <c r="I886" s="105">
        <v>0</v>
      </c>
      <c r="J886" s="105">
        <v>652.70000000000005</v>
      </c>
      <c r="K886" s="97">
        <f>SUM(L886:O886)</f>
        <v>5690800</v>
      </c>
      <c r="L886" s="82">
        <v>0</v>
      </c>
      <c r="M886" s="82">
        <v>0</v>
      </c>
      <c r="N886" s="82">
        <v>0</v>
      </c>
      <c r="O886" s="95">
        <v>5690800</v>
      </c>
      <c r="P886" s="105">
        <f>K886/H886</f>
        <v>8718.860119503599</v>
      </c>
      <c r="Q886" s="97">
        <v>9673</v>
      </c>
      <c r="R886" s="91" t="s">
        <v>74</v>
      </c>
    </row>
    <row r="887" spans="1:21" s="47" customFormat="1" ht="21.95" customHeight="1">
      <c r="A887" s="119" t="s">
        <v>1575</v>
      </c>
      <c r="B887" s="89" t="s">
        <v>727</v>
      </c>
      <c r="C887" s="87">
        <v>1959</v>
      </c>
      <c r="D887" s="94" t="s">
        <v>27</v>
      </c>
      <c r="E887" s="94" t="s">
        <v>26</v>
      </c>
      <c r="F887" s="85">
        <v>3</v>
      </c>
      <c r="G887" s="85">
        <v>1</v>
      </c>
      <c r="H887" s="105">
        <v>989.3</v>
      </c>
      <c r="I887" s="105">
        <v>55.8</v>
      </c>
      <c r="J887" s="105">
        <v>933.5</v>
      </c>
      <c r="K887" s="97">
        <f>SUM(L887:O887)</f>
        <v>5372800</v>
      </c>
      <c r="L887" s="82">
        <v>0</v>
      </c>
      <c r="M887" s="82">
        <v>0</v>
      </c>
      <c r="N887" s="82">
        <v>0</v>
      </c>
      <c r="O887" s="95">
        <v>5372800</v>
      </c>
      <c r="P887" s="105">
        <f>K887/H887</f>
        <v>5430.9107449711919</v>
      </c>
      <c r="Q887" s="97">
        <v>9673</v>
      </c>
      <c r="R887" s="91" t="s">
        <v>73</v>
      </c>
      <c r="S887" s="46"/>
      <c r="T887" s="46"/>
      <c r="U887" s="46"/>
    </row>
    <row r="888" spans="1:21" s="47" customFormat="1" ht="23.1" customHeight="1">
      <c r="A888" s="176" t="s">
        <v>1576</v>
      </c>
      <c r="B888" s="146" t="s">
        <v>732</v>
      </c>
      <c r="C888" s="145">
        <v>1956</v>
      </c>
      <c r="D888" s="127" t="s">
        <v>27</v>
      </c>
      <c r="E888" s="127" t="s">
        <v>26</v>
      </c>
      <c r="F888" s="136">
        <v>2</v>
      </c>
      <c r="G888" s="136">
        <v>2</v>
      </c>
      <c r="H888" s="177">
        <v>219.9</v>
      </c>
      <c r="I888" s="177">
        <v>105.1</v>
      </c>
      <c r="J888" s="177">
        <v>114.8</v>
      </c>
      <c r="K888" s="97">
        <f t="shared" si="98"/>
        <v>300000</v>
      </c>
      <c r="L888" s="82">
        <v>0</v>
      </c>
      <c r="M888" s="82">
        <v>0</v>
      </c>
      <c r="N888" s="82">
        <v>0</v>
      </c>
      <c r="O888" s="95">
        <v>300000</v>
      </c>
      <c r="P888" s="105">
        <f t="shared" si="97"/>
        <v>1364.256480218281</v>
      </c>
      <c r="Q888" s="97">
        <v>9673</v>
      </c>
      <c r="R888" s="91" t="s">
        <v>72</v>
      </c>
      <c r="S888" s="46"/>
      <c r="T888" s="46"/>
      <c r="U888" s="46"/>
    </row>
    <row r="889" spans="1:21" s="47" customFormat="1" ht="23.1" customHeight="1">
      <c r="A889" s="176"/>
      <c r="B889" s="146"/>
      <c r="C889" s="145"/>
      <c r="D889" s="127"/>
      <c r="E889" s="127"/>
      <c r="F889" s="136"/>
      <c r="G889" s="136"/>
      <c r="H889" s="177"/>
      <c r="I889" s="177"/>
      <c r="J889" s="177"/>
      <c r="K889" s="97">
        <f>SUM(L889:O889)</f>
        <v>1735580</v>
      </c>
      <c r="L889" s="82">
        <v>0</v>
      </c>
      <c r="M889" s="82">
        <v>0</v>
      </c>
      <c r="N889" s="82">
        <v>0</v>
      </c>
      <c r="O889" s="95">
        <v>1735580</v>
      </c>
      <c r="P889" s="105">
        <f>K889/H888</f>
        <v>7892.5875397908139</v>
      </c>
      <c r="Q889" s="97">
        <v>9673</v>
      </c>
      <c r="R889" s="91" t="s">
        <v>73</v>
      </c>
      <c r="S889" s="46"/>
      <c r="T889" s="46"/>
      <c r="U889" s="46"/>
    </row>
    <row r="890" spans="1:21" s="47" customFormat="1" ht="23.1" customHeight="1">
      <c r="A890" s="119" t="s">
        <v>1724</v>
      </c>
      <c r="B890" s="93" t="s">
        <v>733</v>
      </c>
      <c r="C890" s="87">
        <v>1957</v>
      </c>
      <c r="D890" s="94" t="s">
        <v>27</v>
      </c>
      <c r="E890" s="94" t="s">
        <v>26</v>
      </c>
      <c r="F890" s="85">
        <v>2</v>
      </c>
      <c r="G890" s="85">
        <v>2</v>
      </c>
      <c r="H890" s="105">
        <v>393.3</v>
      </c>
      <c r="I890" s="105">
        <v>0</v>
      </c>
      <c r="J890" s="105">
        <v>393.3</v>
      </c>
      <c r="K890" s="97">
        <f t="shared" si="98"/>
        <v>2245800</v>
      </c>
      <c r="L890" s="82">
        <v>0</v>
      </c>
      <c r="M890" s="82">
        <v>0</v>
      </c>
      <c r="N890" s="82">
        <v>0</v>
      </c>
      <c r="O890" s="95">
        <v>2245800</v>
      </c>
      <c r="P890" s="105">
        <f t="shared" si="97"/>
        <v>5710.144927536232</v>
      </c>
      <c r="Q890" s="97">
        <v>9673</v>
      </c>
      <c r="R890" s="91" t="s">
        <v>72</v>
      </c>
      <c r="S890" s="46"/>
      <c r="T890" s="46"/>
      <c r="U890" s="46"/>
    </row>
    <row r="891" spans="1:21" s="47" customFormat="1" ht="23.1" customHeight="1">
      <c r="A891" s="176" t="s">
        <v>1577</v>
      </c>
      <c r="B891" s="146" t="s">
        <v>736</v>
      </c>
      <c r="C891" s="145">
        <v>1947</v>
      </c>
      <c r="D891" s="127" t="s">
        <v>27</v>
      </c>
      <c r="E891" s="127" t="s">
        <v>26</v>
      </c>
      <c r="F891" s="136">
        <v>2</v>
      </c>
      <c r="G891" s="136">
        <v>2</v>
      </c>
      <c r="H891" s="177">
        <v>496.56</v>
      </c>
      <c r="I891" s="177">
        <v>157.63999999999999</v>
      </c>
      <c r="J891" s="177">
        <v>338.92</v>
      </c>
      <c r="K891" s="97">
        <f>SUM(L891:O891)</f>
        <v>200000</v>
      </c>
      <c r="L891" s="82">
        <v>0</v>
      </c>
      <c r="M891" s="82">
        <v>0</v>
      </c>
      <c r="N891" s="82">
        <v>0</v>
      </c>
      <c r="O891" s="95">
        <v>200000</v>
      </c>
      <c r="P891" s="105">
        <f>K891/H891</f>
        <v>402.77106492669566</v>
      </c>
      <c r="Q891" s="97">
        <v>9673</v>
      </c>
      <c r="R891" s="91" t="s">
        <v>72</v>
      </c>
      <c r="S891" s="46"/>
      <c r="T891" s="46"/>
      <c r="U891" s="46"/>
    </row>
    <row r="892" spans="1:21" s="47" customFormat="1" ht="23.1" customHeight="1">
      <c r="A892" s="176"/>
      <c r="B892" s="146"/>
      <c r="C892" s="145"/>
      <c r="D892" s="127"/>
      <c r="E892" s="127"/>
      <c r="F892" s="136"/>
      <c r="G892" s="136"/>
      <c r="H892" s="177"/>
      <c r="I892" s="177"/>
      <c r="J892" s="177"/>
      <c r="K892" s="97">
        <f>SUM(L892:O892)</f>
        <v>4971136</v>
      </c>
      <c r="L892" s="82">
        <v>0</v>
      </c>
      <c r="M892" s="82">
        <v>0</v>
      </c>
      <c r="N892" s="82">
        <v>0</v>
      </c>
      <c r="O892" s="95">
        <v>4971136</v>
      </c>
      <c r="P892" s="105">
        <f>K892/H891</f>
        <v>10011.148703077171</v>
      </c>
      <c r="Q892" s="97">
        <v>9673</v>
      </c>
      <c r="R892" s="91" t="s">
        <v>73</v>
      </c>
      <c r="S892" s="46"/>
      <c r="T892" s="46"/>
      <c r="U892" s="46"/>
    </row>
    <row r="893" spans="1:21" s="47" customFormat="1" ht="23.1" customHeight="1">
      <c r="A893" s="119" t="s">
        <v>1578</v>
      </c>
      <c r="B893" s="93" t="s">
        <v>746</v>
      </c>
      <c r="C893" s="87">
        <v>1957</v>
      </c>
      <c r="D893" s="94" t="s">
        <v>27</v>
      </c>
      <c r="E893" s="94" t="s">
        <v>26</v>
      </c>
      <c r="F893" s="85">
        <v>3</v>
      </c>
      <c r="G893" s="85">
        <v>2</v>
      </c>
      <c r="H893" s="105">
        <v>628.11</v>
      </c>
      <c r="I893" s="105">
        <v>175.1</v>
      </c>
      <c r="J893" s="105">
        <v>453.01</v>
      </c>
      <c r="K893" s="97">
        <f>SUM(L893:O893)</f>
        <v>3724500</v>
      </c>
      <c r="L893" s="82">
        <v>0</v>
      </c>
      <c r="M893" s="82">
        <v>0</v>
      </c>
      <c r="N893" s="82">
        <v>0</v>
      </c>
      <c r="O893" s="95">
        <v>3724500</v>
      </c>
      <c r="P893" s="105">
        <f>K893/H893</f>
        <v>5929.6938434350668</v>
      </c>
      <c r="Q893" s="97">
        <v>9673</v>
      </c>
      <c r="R893" s="91" t="s">
        <v>72</v>
      </c>
      <c r="S893" s="46"/>
      <c r="T893" s="46"/>
      <c r="U893" s="46"/>
    </row>
    <row r="894" spans="1:21" s="47" customFormat="1" ht="23.1" customHeight="1">
      <c r="A894" s="119" t="s">
        <v>1579</v>
      </c>
      <c r="B894" s="93" t="s">
        <v>734</v>
      </c>
      <c r="C894" s="87">
        <v>1959</v>
      </c>
      <c r="D894" s="94" t="s">
        <v>27</v>
      </c>
      <c r="E894" s="94" t="s">
        <v>26</v>
      </c>
      <c r="F894" s="85">
        <v>3</v>
      </c>
      <c r="G894" s="85">
        <v>3</v>
      </c>
      <c r="H894" s="105">
        <v>1147.8</v>
      </c>
      <c r="I894" s="105">
        <v>165.7</v>
      </c>
      <c r="J894" s="105">
        <v>982.1</v>
      </c>
      <c r="K894" s="97">
        <f t="shared" si="98"/>
        <v>5927600</v>
      </c>
      <c r="L894" s="82">
        <v>0</v>
      </c>
      <c r="M894" s="82">
        <v>0</v>
      </c>
      <c r="N894" s="82">
        <v>0</v>
      </c>
      <c r="O894" s="95">
        <v>5927600</v>
      </c>
      <c r="P894" s="105">
        <f t="shared" si="97"/>
        <v>5164.3143404774355</v>
      </c>
      <c r="Q894" s="97">
        <v>9673</v>
      </c>
      <c r="R894" s="91" t="s">
        <v>73</v>
      </c>
      <c r="S894" s="46"/>
      <c r="T894" s="46"/>
      <c r="U894" s="46"/>
    </row>
    <row r="895" spans="1:21" s="47" customFormat="1" ht="23.1" customHeight="1">
      <c r="A895" s="119" t="s">
        <v>1580</v>
      </c>
      <c r="B895" s="93" t="s">
        <v>735</v>
      </c>
      <c r="C895" s="87">
        <v>1958</v>
      </c>
      <c r="D895" s="94" t="s">
        <v>27</v>
      </c>
      <c r="E895" s="94" t="s">
        <v>26</v>
      </c>
      <c r="F895" s="85">
        <v>4</v>
      </c>
      <c r="G895" s="85">
        <v>3</v>
      </c>
      <c r="H895" s="105">
        <v>2386.5</v>
      </c>
      <c r="I895" s="105">
        <v>866.8</v>
      </c>
      <c r="J895" s="105">
        <v>1519.7</v>
      </c>
      <c r="K895" s="97">
        <f t="shared" si="98"/>
        <v>5927600</v>
      </c>
      <c r="L895" s="82">
        <v>0</v>
      </c>
      <c r="M895" s="82">
        <v>0</v>
      </c>
      <c r="N895" s="82">
        <v>0</v>
      </c>
      <c r="O895" s="95">
        <v>5927600</v>
      </c>
      <c r="P895" s="105">
        <f t="shared" si="97"/>
        <v>2483.8047349675257</v>
      </c>
      <c r="Q895" s="97">
        <v>9673</v>
      </c>
      <c r="R895" s="27" t="s">
        <v>73</v>
      </c>
      <c r="S895" s="46"/>
      <c r="T895" s="46"/>
      <c r="U895" s="46"/>
    </row>
    <row r="896" spans="1:21" s="47" customFormat="1" ht="23.1" customHeight="1">
      <c r="A896" s="119" t="s">
        <v>1581</v>
      </c>
      <c r="B896" s="93" t="s">
        <v>737</v>
      </c>
      <c r="C896" s="87">
        <v>1959</v>
      </c>
      <c r="D896" s="94" t="s">
        <v>27</v>
      </c>
      <c r="E896" s="94" t="s">
        <v>26</v>
      </c>
      <c r="F896" s="85">
        <v>3</v>
      </c>
      <c r="G896" s="85">
        <v>1</v>
      </c>
      <c r="H896" s="105">
        <v>1125.9100000000001</v>
      </c>
      <c r="I896" s="105">
        <v>62.6</v>
      </c>
      <c r="J896" s="105">
        <v>1063.31</v>
      </c>
      <c r="K896" s="97">
        <f t="shared" si="98"/>
        <v>2902184</v>
      </c>
      <c r="L896" s="82">
        <v>0</v>
      </c>
      <c r="M896" s="82">
        <v>0</v>
      </c>
      <c r="N896" s="82">
        <v>0</v>
      </c>
      <c r="O896" s="95">
        <v>2902184</v>
      </c>
      <c r="P896" s="105">
        <f t="shared" si="97"/>
        <v>2577.6340915348474</v>
      </c>
      <c r="Q896" s="97">
        <v>9673</v>
      </c>
      <c r="R896" s="91" t="s">
        <v>73</v>
      </c>
      <c r="S896" s="46"/>
      <c r="T896" s="46"/>
      <c r="U896" s="46"/>
    </row>
    <row r="897" spans="1:21" s="47" customFormat="1" ht="23.1" customHeight="1">
      <c r="A897" s="119" t="s">
        <v>1582</v>
      </c>
      <c r="B897" s="93" t="s">
        <v>738</v>
      </c>
      <c r="C897" s="87">
        <v>1959</v>
      </c>
      <c r="D897" s="94" t="s">
        <v>27</v>
      </c>
      <c r="E897" s="94" t="s">
        <v>26</v>
      </c>
      <c r="F897" s="85">
        <v>3</v>
      </c>
      <c r="G897" s="85">
        <v>3</v>
      </c>
      <c r="H897" s="105">
        <v>1061.8</v>
      </c>
      <c r="I897" s="105">
        <v>90.9</v>
      </c>
      <c r="J897" s="105">
        <v>970.9</v>
      </c>
      <c r="K897" s="97">
        <f t="shared" si="98"/>
        <v>2748320</v>
      </c>
      <c r="L897" s="82">
        <v>0</v>
      </c>
      <c r="M897" s="82">
        <v>0</v>
      </c>
      <c r="N897" s="82">
        <v>0</v>
      </c>
      <c r="O897" s="95">
        <v>2748320</v>
      </c>
      <c r="P897" s="105">
        <f t="shared" si="97"/>
        <v>2588.3593897155774</v>
      </c>
      <c r="Q897" s="97">
        <v>9673</v>
      </c>
      <c r="R897" s="91" t="s">
        <v>73</v>
      </c>
      <c r="S897" s="46"/>
      <c r="T897" s="46"/>
      <c r="U897" s="46"/>
    </row>
    <row r="898" spans="1:21" s="47" customFormat="1" ht="23.1" customHeight="1">
      <c r="A898" s="119" t="s">
        <v>1583</v>
      </c>
      <c r="B898" s="93" t="s">
        <v>739</v>
      </c>
      <c r="C898" s="87">
        <v>1960</v>
      </c>
      <c r="D898" s="94" t="s">
        <v>27</v>
      </c>
      <c r="E898" s="94" t="s">
        <v>26</v>
      </c>
      <c r="F898" s="85">
        <v>3</v>
      </c>
      <c r="G898" s="85">
        <v>3</v>
      </c>
      <c r="H898" s="105">
        <v>1093.9100000000001</v>
      </c>
      <c r="I898" s="105">
        <v>137.4</v>
      </c>
      <c r="J898" s="105">
        <v>956.51</v>
      </c>
      <c r="K898" s="97">
        <f t="shared" si="98"/>
        <v>2825384</v>
      </c>
      <c r="L898" s="82">
        <v>0</v>
      </c>
      <c r="M898" s="82">
        <v>0</v>
      </c>
      <c r="N898" s="82">
        <v>0</v>
      </c>
      <c r="O898" s="95">
        <v>2825384</v>
      </c>
      <c r="P898" s="105">
        <f t="shared" si="97"/>
        <v>2582.8303973818684</v>
      </c>
      <c r="Q898" s="97">
        <v>9673</v>
      </c>
      <c r="R898" s="91" t="s">
        <v>74</v>
      </c>
      <c r="S898" s="46"/>
      <c r="T898" s="46"/>
      <c r="U898" s="46"/>
    </row>
    <row r="899" spans="1:21" s="47" customFormat="1" ht="23.1" customHeight="1">
      <c r="A899" s="119" t="s">
        <v>1584</v>
      </c>
      <c r="B899" s="93" t="s">
        <v>740</v>
      </c>
      <c r="C899" s="87">
        <v>1960</v>
      </c>
      <c r="D899" s="94" t="s">
        <v>27</v>
      </c>
      <c r="E899" s="94" t="s">
        <v>26</v>
      </c>
      <c r="F899" s="85">
        <v>2</v>
      </c>
      <c r="G899" s="85">
        <v>3</v>
      </c>
      <c r="H899" s="105">
        <v>563.55999999999995</v>
      </c>
      <c r="I899" s="105">
        <v>0</v>
      </c>
      <c r="J899" s="105">
        <v>563.55999999999995</v>
      </c>
      <c r="K899" s="97">
        <f t="shared" si="98"/>
        <v>2838870</v>
      </c>
      <c r="L899" s="82">
        <v>0</v>
      </c>
      <c r="M899" s="82">
        <v>0</v>
      </c>
      <c r="N899" s="82">
        <v>0</v>
      </c>
      <c r="O899" s="95">
        <v>2838870</v>
      </c>
      <c r="P899" s="105">
        <f t="shared" si="97"/>
        <v>5037.3873234438215</v>
      </c>
      <c r="Q899" s="97">
        <v>9673</v>
      </c>
      <c r="R899" s="91" t="s">
        <v>74</v>
      </c>
      <c r="S899" s="46"/>
      <c r="T899" s="46"/>
      <c r="U899" s="46"/>
    </row>
    <row r="900" spans="1:21" s="47" customFormat="1" ht="23.1" customHeight="1">
      <c r="A900" s="119" t="s">
        <v>1585</v>
      </c>
      <c r="B900" s="93" t="s">
        <v>741</v>
      </c>
      <c r="C900" s="87">
        <v>1958</v>
      </c>
      <c r="D900" s="94" t="s">
        <v>27</v>
      </c>
      <c r="E900" s="94" t="s">
        <v>26</v>
      </c>
      <c r="F900" s="85">
        <v>2</v>
      </c>
      <c r="G900" s="85">
        <v>1</v>
      </c>
      <c r="H900" s="105">
        <v>278.3</v>
      </c>
      <c r="I900" s="105">
        <v>0</v>
      </c>
      <c r="J900" s="105">
        <v>278.3</v>
      </c>
      <c r="K900" s="97">
        <f t="shared" si="98"/>
        <v>1657500</v>
      </c>
      <c r="L900" s="82">
        <v>0</v>
      </c>
      <c r="M900" s="82">
        <v>0</v>
      </c>
      <c r="N900" s="82">
        <v>0</v>
      </c>
      <c r="O900" s="95">
        <v>1657500</v>
      </c>
      <c r="P900" s="105">
        <f t="shared" si="97"/>
        <v>5955.8030901904422</v>
      </c>
      <c r="Q900" s="97">
        <v>9673</v>
      </c>
      <c r="R900" s="27" t="s">
        <v>73</v>
      </c>
      <c r="S900" s="46"/>
      <c r="T900" s="46"/>
      <c r="U900" s="46"/>
    </row>
    <row r="901" spans="1:21" s="47" customFormat="1" ht="23.1" customHeight="1">
      <c r="A901" s="119" t="s">
        <v>1586</v>
      </c>
      <c r="B901" s="93" t="s">
        <v>742</v>
      </c>
      <c r="C901" s="87">
        <v>1959</v>
      </c>
      <c r="D901" s="94" t="s">
        <v>27</v>
      </c>
      <c r="E901" s="94" t="s">
        <v>26</v>
      </c>
      <c r="F901" s="85">
        <v>2</v>
      </c>
      <c r="G901" s="85">
        <v>1</v>
      </c>
      <c r="H901" s="105">
        <v>279</v>
      </c>
      <c r="I901" s="105">
        <v>0</v>
      </c>
      <c r="J901" s="105">
        <v>279</v>
      </c>
      <c r="K901" s="97">
        <f t="shared" si="98"/>
        <v>1673400</v>
      </c>
      <c r="L901" s="82">
        <v>0</v>
      </c>
      <c r="M901" s="82">
        <v>0</v>
      </c>
      <c r="N901" s="82">
        <v>0</v>
      </c>
      <c r="O901" s="95">
        <v>1673400</v>
      </c>
      <c r="P901" s="105">
        <f t="shared" si="97"/>
        <v>5997.8494623655915</v>
      </c>
      <c r="Q901" s="97">
        <v>9673</v>
      </c>
      <c r="R901" s="91" t="s">
        <v>73</v>
      </c>
      <c r="S901" s="46"/>
      <c r="T901" s="46"/>
      <c r="U901" s="46"/>
    </row>
    <row r="902" spans="1:21" s="47" customFormat="1" ht="23.1" customHeight="1">
      <c r="A902" s="119" t="s">
        <v>1587</v>
      </c>
      <c r="B902" s="93" t="s">
        <v>743</v>
      </c>
      <c r="C902" s="87">
        <v>1956</v>
      </c>
      <c r="D902" s="94" t="s">
        <v>27</v>
      </c>
      <c r="E902" s="94" t="s">
        <v>26</v>
      </c>
      <c r="F902" s="85">
        <v>2</v>
      </c>
      <c r="G902" s="85">
        <v>2</v>
      </c>
      <c r="H902" s="105">
        <v>620.42999999999995</v>
      </c>
      <c r="I902" s="105">
        <v>0</v>
      </c>
      <c r="J902" s="105">
        <v>620.42999999999995</v>
      </c>
      <c r="K902" s="97">
        <f t="shared" si="98"/>
        <v>3352440</v>
      </c>
      <c r="L902" s="82">
        <v>0</v>
      </c>
      <c r="M902" s="82">
        <v>0</v>
      </c>
      <c r="N902" s="82">
        <v>0</v>
      </c>
      <c r="O902" s="95">
        <v>3352440</v>
      </c>
      <c r="P902" s="105">
        <f t="shared" si="97"/>
        <v>5403.4137614235296</v>
      </c>
      <c r="Q902" s="97">
        <v>9673</v>
      </c>
      <c r="R902" s="91" t="s">
        <v>72</v>
      </c>
      <c r="S902" s="46"/>
      <c r="T902" s="46"/>
      <c r="U902" s="46"/>
    </row>
    <row r="903" spans="1:21" s="47" customFormat="1" ht="23.1" customHeight="1">
      <c r="A903" s="119" t="s">
        <v>1588</v>
      </c>
      <c r="B903" s="93" t="s">
        <v>744</v>
      </c>
      <c r="C903" s="87">
        <v>1935</v>
      </c>
      <c r="D903" s="94" t="s">
        <v>27</v>
      </c>
      <c r="E903" s="94" t="s">
        <v>26</v>
      </c>
      <c r="F903" s="85">
        <v>2</v>
      </c>
      <c r="G903" s="85">
        <v>2</v>
      </c>
      <c r="H903" s="105">
        <v>549.70000000000005</v>
      </c>
      <c r="I903" s="105">
        <v>0</v>
      </c>
      <c r="J903" s="105">
        <v>549.70000000000005</v>
      </c>
      <c r="K903" s="97">
        <f t="shared" si="98"/>
        <v>2212102</v>
      </c>
      <c r="L903" s="82">
        <v>0</v>
      </c>
      <c r="M903" s="82">
        <v>0</v>
      </c>
      <c r="N903" s="82">
        <v>0</v>
      </c>
      <c r="O903" s="95">
        <v>2212102</v>
      </c>
      <c r="P903" s="105">
        <f t="shared" si="97"/>
        <v>4024.1986538111696</v>
      </c>
      <c r="Q903" s="97">
        <v>9673</v>
      </c>
      <c r="R903" s="27" t="s">
        <v>72</v>
      </c>
      <c r="S903" s="46"/>
      <c r="T903" s="46"/>
      <c r="U903" s="46"/>
    </row>
    <row r="904" spans="1:21" s="47" customFormat="1" ht="23.1" customHeight="1">
      <c r="A904" s="119" t="s">
        <v>1589</v>
      </c>
      <c r="B904" s="93" t="s">
        <v>745</v>
      </c>
      <c r="C904" s="87">
        <v>1959</v>
      </c>
      <c r="D904" s="94" t="s">
        <v>27</v>
      </c>
      <c r="E904" s="94" t="s">
        <v>26</v>
      </c>
      <c r="F904" s="85">
        <v>2</v>
      </c>
      <c r="G904" s="85">
        <v>2</v>
      </c>
      <c r="H904" s="105">
        <v>849.82</v>
      </c>
      <c r="I904" s="105">
        <v>0</v>
      </c>
      <c r="J904" s="105">
        <v>849.82</v>
      </c>
      <c r="K904" s="97">
        <f t="shared" si="98"/>
        <v>2320000</v>
      </c>
      <c r="L904" s="82">
        <v>0</v>
      </c>
      <c r="M904" s="82">
        <v>0</v>
      </c>
      <c r="N904" s="82">
        <v>0</v>
      </c>
      <c r="O904" s="95">
        <v>2320000</v>
      </c>
      <c r="P904" s="105">
        <f t="shared" si="97"/>
        <v>2729.9898802099265</v>
      </c>
      <c r="Q904" s="97">
        <v>9673</v>
      </c>
      <c r="R904" s="91" t="s">
        <v>73</v>
      </c>
      <c r="S904" s="46"/>
      <c r="T904" s="46"/>
      <c r="U904" s="46"/>
    </row>
    <row r="905" spans="1:21" s="47" customFormat="1" ht="23.1" customHeight="1">
      <c r="A905" s="119" t="s">
        <v>1590</v>
      </c>
      <c r="B905" s="93" t="s">
        <v>747</v>
      </c>
      <c r="C905" s="87">
        <v>1958</v>
      </c>
      <c r="D905" s="94" t="s">
        <v>27</v>
      </c>
      <c r="E905" s="94" t="s">
        <v>26</v>
      </c>
      <c r="F905" s="85">
        <v>2</v>
      </c>
      <c r="G905" s="85">
        <v>1</v>
      </c>
      <c r="H905" s="105">
        <v>369.52</v>
      </c>
      <c r="I905" s="105">
        <v>0</v>
      </c>
      <c r="J905" s="105">
        <v>369.52</v>
      </c>
      <c r="K905" s="97">
        <f t="shared" si="98"/>
        <v>1572700</v>
      </c>
      <c r="L905" s="82">
        <v>0</v>
      </c>
      <c r="M905" s="82">
        <v>0</v>
      </c>
      <c r="N905" s="82">
        <v>0</v>
      </c>
      <c r="O905" s="95">
        <v>1572700</v>
      </c>
      <c r="P905" s="105">
        <f t="shared" si="97"/>
        <v>4256.061918164105</v>
      </c>
      <c r="Q905" s="97">
        <v>9673</v>
      </c>
      <c r="R905" s="27" t="s">
        <v>73</v>
      </c>
      <c r="S905" s="46"/>
      <c r="T905" s="46"/>
      <c r="U905" s="46"/>
    </row>
    <row r="906" spans="1:21" s="47" customFormat="1" ht="23.1" customHeight="1">
      <c r="A906" s="119" t="s">
        <v>1591</v>
      </c>
      <c r="B906" s="93" t="s">
        <v>748</v>
      </c>
      <c r="C906" s="87">
        <v>1955</v>
      </c>
      <c r="D906" s="94" t="s">
        <v>27</v>
      </c>
      <c r="E906" s="94" t="s">
        <v>26</v>
      </c>
      <c r="F906" s="85">
        <v>2</v>
      </c>
      <c r="G906" s="85">
        <v>2</v>
      </c>
      <c r="H906" s="105">
        <v>965.54</v>
      </c>
      <c r="I906" s="105">
        <v>0</v>
      </c>
      <c r="J906" s="105">
        <v>965.54</v>
      </c>
      <c r="K906" s="97">
        <f t="shared" si="98"/>
        <v>4471800</v>
      </c>
      <c r="L906" s="82">
        <v>0</v>
      </c>
      <c r="M906" s="82">
        <v>0</v>
      </c>
      <c r="N906" s="82">
        <v>0</v>
      </c>
      <c r="O906" s="95">
        <v>4471800</v>
      </c>
      <c r="P906" s="105">
        <f t="shared" si="97"/>
        <v>4631.3979741906087</v>
      </c>
      <c r="Q906" s="97">
        <v>9673</v>
      </c>
      <c r="R906" s="91" t="s">
        <v>72</v>
      </c>
      <c r="S906" s="46"/>
      <c r="T906" s="46"/>
      <c r="U906" s="46"/>
    </row>
    <row r="907" spans="1:21" s="47" customFormat="1" ht="23.1" customHeight="1">
      <c r="A907" s="119" t="s">
        <v>1592</v>
      </c>
      <c r="B907" s="93" t="s">
        <v>752</v>
      </c>
      <c r="C907" s="87">
        <v>1958</v>
      </c>
      <c r="D907" s="94" t="s">
        <v>27</v>
      </c>
      <c r="E907" s="94" t="s">
        <v>26</v>
      </c>
      <c r="F907" s="85">
        <v>2</v>
      </c>
      <c r="G907" s="85">
        <v>1</v>
      </c>
      <c r="H907" s="105">
        <v>429.14</v>
      </c>
      <c r="I907" s="105">
        <v>152.69999999999999</v>
      </c>
      <c r="J907" s="105">
        <v>276.44</v>
      </c>
      <c r="K907" s="97">
        <f>SUM(L907:O907)</f>
        <v>3630891</v>
      </c>
      <c r="L907" s="82">
        <v>0</v>
      </c>
      <c r="M907" s="82">
        <v>0</v>
      </c>
      <c r="N907" s="82">
        <v>0</v>
      </c>
      <c r="O907" s="95">
        <v>3630891</v>
      </c>
      <c r="P907" s="105">
        <f>K907/H907</f>
        <v>8460.8542666728808</v>
      </c>
      <c r="Q907" s="97">
        <v>9673</v>
      </c>
      <c r="R907" s="27" t="s">
        <v>73</v>
      </c>
      <c r="S907" s="46"/>
      <c r="T907" s="46"/>
      <c r="U907" s="46"/>
    </row>
    <row r="908" spans="1:21" s="47" customFormat="1" ht="23.1" customHeight="1">
      <c r="A908" s="119" t="s">
        <v>1593</v>
      </c>
      <c r="B908" s="93" t="s">
        <v>753</v>
      </c>
      <c r="C908" s="87">
        <v>1953</v>
      </c>
      <c r="D908" s="94" t="s">
        <v>27</v>
      </c>
      <c r="E908" s="94" t="s">
        <v>26</v>
      </c>
      <c r="F908" s="85">
        <v>2</v>
      </c>
      <c r="G908" s="85">
        <v>2</v>
      </c>
      <c r="H908" s="105">
        <v>1280.4000000000001</v>
      </c>
      <c r="I908" s="105">
        <v>499.6</v>
      </c>
      <c r="J908" s="105">
        <v>780.8</v>
      </c>
      <c r="K908" s="97">
        <f>SUM(L908:O908)</f>
        <v>8841180</v>
      </c>
      <c r="L908" s="82">
        <v>0</v>
      </c>
      <c r="M908" s="82">
        <v>0</v>
      </c>
      <c r="N908" s="82">
        <v>0</v>
      </c>
      <c r="O908" s="95">
        <v>8841180</v>
      </c>
      <c r="P908" s="105">
        <f>K908/H908</f>
        <v>6905.0140581068408</v>
      </c>
      <c r="Q908" s="97">
        <v>9673</v>
      </c>
      <c r="R908" s="91" t="s">
        <v>72</v>
      </c>
      <c r="S908" s="46"/>
      <c r="T908" s="46"/>
      <c r="U908" s="46"/>
    </row>
    <row r="909" spans="1:21" s="47" customFormat="1" ht="23.1" customHeight="1">
      <c r="A909" s="119" t="s">
        <v>1594</v>
      </c>
      <c r="B909" s="93" t="s">
        <v>749</v>
      </c>
      <c r="C909" s="87">
        <v>1959</v>
      </c>
      <c r="D909" s="94" t="s">
        <v>27</v>
      </c>
      <c r="E909" s="94" t="s">
        <v>26</v>
      </c>
      <c r="F909" s="85">
        <v>3</v>
      </c>
      <c r="G909" s="85">
        <v>2</v>
      </c>
      <c r="H909" s="105">
        <v>1983.99</v>
      </c>
      <c r="I909" s="105">
        <v>1016.49</v>
      </c>
      <c r="J909" s="105">
        <v>967.5</v>
      </c>
      <c r="K909" s="97">
        <f t="shared" si="98"/>
        <v>2611500</v>
      </c>
      <c r="L909" s="82">
        <v>0</v>
      </c>
      <c r="M909" s="82">
        <v>0</v>
      </c>
      <c r="N909" s="82">
        <v>0</v>
      </c>
      <c r="O909" s="95">
        <v>2611500</v>
      </c>
      <c r="P909" s="105">
        <f t="shared" si="97"/>
        <v>1316.2868764459499</v>
      </c>
      <c r="Q909" s="97">
        <v>9673</v>
      </c>
      <c r="R909" s="91" t="s">
        <v>73</v>
      </c>
      <c r="S909" s="46"/>
      <c r="T909" s="46"/>
      <c r="U909" s="46"/>
    </row>
    <row r="910" spans="1:21" s="47" customFormat="1" ht="23.1" customHeight="1">
      <c r="A910" s="176" t="s">
        <v>1595</v>
      </c>
      <c r="B910" s="146" t="s">
        <v>750</v>
      </c>
      <c r="C910" s="145">
        <v>1948</v>
      </c>
      <c r="D910" s="127" t="s">
        <v>27</v>
      </c>
      <c r="E910" s="127" t="s">
        <v>26</v>
      </c>
      <c r="F910" s="136">
        <v>2</v>
      </c>
      <c r="G910" s="136">
        <v>2</v>
      </c>
      <c r="H910" s="177">
        <v>463.51</v>
      </c>
      <c r="I910" s="177">
        <v>153.88999999999999</v>
      </c>
      <c r="J910" s="177">
        <v>309.62</v>
      </c>
      <c r="K910" s="97">
        <f t="shared" si="98"/>
        <v>300000</v>
      </c>
      <c r="L910" s="82">
        <v>0</v>
      </c>
      <c r="M910" s="82">
        <v>0</v>
      </c>
      <c r="N910" s="82">
        <v>0</v>
      </c>
      <c r="O910" s="95">
        <v>300000</v>
      </c>
      <c r="P910" s="105">
        <f t="shared" si="97"/>
        <v>647.23522685594708</v>
      </c>
      <c r="Q910" s="97">
        <v>9673</v>
      </c>
      <c r="R910" s="91" t="s">
        <v>72</v>
      </c>
      <c r="S910" s="46"/>
      <c r="T910" s="46"/>
      <c r="U910" s="46"/>
    </row>
    <row r="911" spans="1:21" s="47" customFormat="1" ht="23.1" customHeight="1">
      <c r="A911" s="176"/>
      <c r="B911" s="146"/>
      <c r="C911" s="145"/>
      <c r="D911" s="127"/>
      <c r="E911" s="127"/>
      <c r="F911" s="136"/>
      <c r="G911" s="136"/>
      <c r="H911" s="177"/>
      <c r="I911" s="177"/>
      <c r="J911" s="177"/>
      <c r="K911" s="97">
        <f>SUM(L911:O911)</f>
        <v>2871900</v>
      </c>
      <c r="L911" s="82">
        <v>0</v>
      </c>
      <c r="M911" s="82">
        <v>0</v>
      </c>
      <c r="N911" s="82">
        <v>0</v>
      </c>
      <c r="O911" s="95">
        <v>2871900</v>
      </c>
      <c r="P911" s="105">
        <f>K911/H910</f>
        <v>6195.9828266919812</v>
      </c>
      <c r="Q911" s="97">
        <v>9673</v>
      </c>
      <c r="R911" s="91" t="s">
        <v>73</v>
      </c>
      <c r="S911" s="46"/>
      <c r="T911" s="46"/>
      <c r="U911" s="46"/>
    </row>
    <row r="912" spans="1:21" s="47" customFormat="1" ht="23.1" customHeight="1">
      <c r="A912" s="119" t="s">
        <v>1596</v>
      </c>
      <c r="B912" s="93" t="s">
        <v>751</v>
      </c>
      <c r="C912" s="87">
        <v>1956</v>
      </c>
      <c r="D912" s="94" t="s">
        <v>27</v>
      </c>
      <c r="E912" s="94" t="s">
        <v>26</v>
      </c>
      <c r="F912" s="85">
        <v>2</v>
      </c>
      <c r="G912" s="85">
        <v>1</v>
      </c>
      <c r="H912" s="105">
        <v>768</v>
      </c>
      <c r="I912" s="105">
        <v>139.19999999999999</v>
      </c>
      <c r="J912" s="105">
        <v>628.79999999999995</v>
      </c>
      <c r="K912" s="97">
        <f t="shared" si="98"/>
        <v>4122000</v>
      </c>
      <c r="L912" s="82">
        <v>0</v>
      </c>
      <c r="M912" s="82">
        <v>0</v>
      </c>
      <c r="N912" s="82">
        <v>0</v>
      </c>
      <c r="O912" s="95">
        <v>4122000</v>
      </c>
      <c r="P912" s="105">
        <f t="shared" si="97"/>
        <v>5367.1875</v>
      </c>
      <c r="Q912" s="97">
        <v>9673</v>
      </c>
      <c r="R912" s="91" t="s">
        <v>72</v>
      </c>
      <c r="S912" s="46"/>
      <c r="T912" s="46"/>
      <c r="U912" s="46"/>
    </row>
    <row r="913" spans="1:21" ht="23.1" customHeight="1">
      <c r="A913" s="119" t="s">
        <v>1597</v>
      </c>
      <c r="B913" s="59" t="s">
        <v>1804</v>
      </c>
      <c r="C913" s="87">
        <v>1948</v>
      </c>
      <c r="D913" s="87" t="s">
        <v>27</v>
      </c>
      <c r="E913" s="87" t="s">
        <v>26</v>
      </c>
      <c r="F913" s="85">
        <v>2</v>
      </c>
      <c r="G913" s="85">
        <v>2</v>
      </c>
      <c r="H913" s="110">
        <v>523.5</v>
      </c>
      <c r="I913" s="110">
        <v>509.4</v>
      </c>
      <c r="J913" s="110">
        <v>298.17</v>
      </c>
      <c r="K913" s="105">
        <f>SUM(L913:O913)</f>
        <v>2529171.04</v>
      </c>
      <c r="L913" s="105">
        <v>0</v>
      </c>
      <c r="M913" s="105">
        <v>0</v>
      </c>
      <c r="N913" s="105">
        <v>0</v>
      </c>
      <c r="O913" s="95">
        <v>2529171.04</v>
      </c>
      <c r="P913" s="105">
        <f>K913/H913</f>
        <v>4831.2722827125117</v>
      </c>
      <c r="Q913" s="105">
        <v>9673</v>
      </c>
      <c r="R913" s="91" t="s">
        <v>72</v>
      </c>
    </row>
    <row r="914" spans="1:21" s="47" customFormat="1" ht="23.1" customHeight="1">
      <c r="A914" s="119" t="s">
        <v>1598</v>
      </c>
      <c r="B914" s="59" t="s">
        <v>1755</v>
      </c>
      <c r="C914" s="87">
        <v>1948</v>
      </c>
      <c r="D914" s="87" t="s">
        <v>27</v>
      </c>
      <c r="E914" s="87" t="s">
        <v>26</v>
      </c>
      <c r="F914" s="85">
        <v>2</v>
      </c>
      <c r="G914" s="85">
        <v>1</v>
      </c>
      <c r="H914" s="110">
        <v>760.9</v>
      </c>
      <c r="I914" s="110">
        <v>584.57000000000005</v>
      </c>
      <c r="J914" s="110">
        <v>135.5</v>
      </c>
      <c r="K914" s="97">
        <f>SUM(L914:O914)</f>
        <v>5839710</v>
      </c>
      <c r="L914" s="82">
        <v>0</v>
      </c>
      <c r="M914" s="82">
        <v>0</v>
      </c>
      <c r="N914" s="82">
        <v>0</v>
      </c>
      <c r="O914" s="95">
        <v>5839710</v>
      </c>
      <c r="P914" s="105">
        <f t="shared" si="97"/>
        <v>7674.7404389538706</v>
      </c>
      <c r="Q914" s="97">
        <v>9674</v>
      </c>
      <c r="R914" s="91" t="s">
        <v>72</v>
      </c>
      <c r="S914" s="46"/>
      <c r="T914" s="46"/>
      <c r="U914" s="46"/>
    </row>
    <row r="915" spans="1:21" s="47" customFormat="1" ht="23.1" customHeight="1">
      <c r="A915" s="119" t="s">
        <v>1599</v>
      </c>
      <c r="B915" s="93" t="s">
        <v>754</v>
      </c>
      <c r="C915" s="87">
        <v>1951</v>
      </c>
      <c r="D915" s="94" t="s">
        <v>27</v>
      </c>
      <c r="E915" s="94" t="s">
        <v>26</v>
      </c>
      <c r="F915" s="85">
        <v>3</v>
      </c>
      <c r="G915" s="85">
        <v>2</v>
      </c>
      <c r="H915" s="105">
        <v>1867.95</v>
      </c>
      <c r="I915" s="105">
        <v>60.4</v>
      </c>
      <c r="J915" s="105">
        <v>1074.0999999999999</v>
      </c>
      <c r="K915" s="97">
        <f t="shared" si="98"/>
        <v>7284472.5</v>
      </c>
      <c r="L915" s="82">
        <v>0</v>
      </c>
      <c r="M915" s="82">
        <v>0</v>
      </c>
      <c r="N915" s="82">
        <v>0</v>
      </c>
      <c r="O915" s="95">
        <v>7284472.5</v>
      </c>
      <c r="P915" s="105">
        <f t="shared" si="97"/>
        <v>3899.7149281297679</v>
      </c>
      <c r="Q915" s="97">
        <v>9673</v>
      </c>
      <c r="R915" s="91" t="s">
        <v>72</v>
      </c>
      <c r="S915" s="46"/>
      <c r="T915" s="46"/>
      <c r="U915" s="46"/>
    </row>
    <row r="916" spans="1:21" s="47" customFormat="1" ht="23.1" customHeight="1">
      <c r="A916" s="119" t="s">
        <v>1600</v>
      </c>
      <c r="B916" s="93" t="s">
        <v>760</v>
      </c>
      <c r="C916" s="94">
        <v>1960</v>
      </c>
      <c r="D916" s="94" t="s">
        <v>27</v>
      </c>
      <c r="E916" s="94" t="s">
        <v>26</v>
      </c>
      <c r="F916" s="90">
        <v>2</v>
      </c>
      <c r="G916" s="90">
        <v>1</v>
      </c>
      <c r="H916" s="95">
        <v>275.66000000000003</v>
      </c>
      <c r="I916" s="95">
        <v>0</v>
      </c>
      <c r="J916" s="95">
        <v>275.66000000000003</v>
      </c>
      <c r="K916" s="97">
        <f>SUM(L916:O916)</f>
        <v>1599200</v>
      </c>
      <c r="L916" s="82">
        <v>0</v>
      </c>
      <c r="M916" s="82">
        <v>0</v>
      </c>
      <c r="N916" s="82">
        <v>0</v>
      </c>
      <c r="O916" s="95">
        <v>1599200</v>
      </c>
      <c r="P916" s="105">
        <f>K916/H916</f>
        <v>5801.3494885003256</v>
      </c>
      <c r="Q916" s="97">
        <v>9673</v>
      </c>
      <c r="R916" s="91" t="s">
        <v>74</v>
      </c>
      <c r="S916" s="62"/>
      <c r="T916" s="62"/>
      <c r="U916" s="46"/>
    </row>
    <row r="917" spans="1:21" s="47" customFormat="1" ht="23.1" customHeight="1">
      <c r="A917" s="119" t="s">
        <v>1601</v>
      </c>
      <c r="B917" s="93" t="s">
        <v>761</v>
      </c>
      <c r="C917" s="94">
        <v>1960</v>
      </c>
      <c r="D917" s="94" t="s">
        <v>27</v>
      </c>
      <c r="E917" s="94" t="s">
        <v>26</v>
      </c>
      <c r="F917" s="90">
        <v>2</v>
      </c>
      <c r="G917" s="90">
        <v>1</v>
      </c>
      <c r="H917" s="110">
        <v>305.7</v>
      </c>
      <c r="I917" s="110">
        <v>280.7</v>
      </c>
      <c r="J917" s="110">
        <v>180.84</v>
      </c>
      <c r="K917" s="97">
        <f>SUM(L917:O917)</f>
        <v>1215950</v>
      </c>
      <c r="L917" s="82">
        <v>0</v>
      </c>
      <c r="M917" s="82">
        <v>0</v>
      </c>
      <c r="N917" s="82">
        <v>0</v>
      </c>
      <c r="O917" s="95">
        <v>1215950</v>
      </c>
      <c r="P917" s="105">
        <f>K917/H917</f>
        <v>3977.5924108603208</v>
      </c>
      <c r="Q917" s="97">
        <v>9673</v>
      </c>
      <c r="R917" s="91" t="s">
        <v>74</v>
      </c>
      <c r="S917" s="46"/>
      <c r="T917" s="46"/>
      <c r="U917" s="46"/>
    </row>
    <row r="918" spans="1:21" s="47" customFormat="1" ht="23.1" customHeight="1">
      <c r="A918" s="119" t="s">
        <v>1602</v>
      </c>
      <c r="B918" s="93" t="s">
        <v>762</v>
      </c>
      <c r="C918" s="94">
        <v>1959</v>
      </c>
      <c r="D918" s="94" t="s">
        <v>27</v>
      </c>
      <c r="E918" s="94" t="s">
        <v>26</v>
      </c>
      <c r="F918" s="90">
        <v>2</v>
      </c>
      <c r="G918" s="90">
        <v>1</v>
      </c>
      <c r="H918" s="95">
        <v>274.16000000000003</v>
      </c>
      <c r="I918" s="95">
        <v>0</v>
      </c>
      <c r="J918" s="95">
        <v>274.16000000000003</v>
      </c>
      <c r="K918" s="97">
        <f>SUM(L918:O918)</f>
        <v>1257350</v>
      </c>
      <c r="L918" s="82">
        <v>0</v>
      </c>
      <c r="M918" s="82">
        <v>0</v>
      </c>
      <c r="N918" s="82">
        <v>0</v>
      </c>
      <c r="O918" s="95">
        <v>1257350</v>
      </c>
      <c r="P918" s="105">
        <f>K918/H918</f>
        <v>4586.1905456667637</v>
      </c>
      <c r="Q918" s="97">
        <v>9673</v>
      </c>
      <c r="R918" s="91" t="s">
        <v>73</v>
      </c>
      <c r="S918" s="46"/>
      <c r="T918" s="46"/>
      <c r="U918" s="46"/>
    </row>
    <row r="919" spans="1:21" s="47" customFormat="1" ht="23.1" customHeight="1">
      <c r="A919" s="119" t="s">
        <v>1603</v>
      </c>
      <c r="B919" s="93" t="s">
        <v>763</v>
      </c>
      <c r="C919" s="94">
        <v>1960</v>
      </c>
      <c r="D919" s="94" t="s">
        <v>27</v>
      </c>
      <c r="E919" s="94" t="s">
        <v>26</v>
      </c>
      <c r="F919" s="90">
        <v>2</v>
      </c>
      <c r="G919" s="90">
        <v>2</v>
      </c>
      <c r="H919" s="110">
        <v>307.2</v>
      </c>
      <c r="I919" s="110">
        <v>282.2</v>
      </c>
      <c r="J919" s="110">
        <v>173.7</v>
      </c>
      <c r="K919" s="97">
        <f>SUM(L919:O919)</f>
        <v>1137800</v>
      </c>
      <c r="L919" s="82">
        <v>0</v>
      </c>
      <c r="M919" s="82">
        <v>0</v>
      </c>
      <c r="N919" s="82">
        <v>0</v>
      </c>
      <c r="O919" s="95">
        <v>1137800</v>
      </c>
      <c r="P919" s="105">
        <f>K919/H919</f>
        <v>3703.776041666667</v>
      </c>
      <c r="Q919" s="97">
        <v>9673</v>
      </c>
      <c r="R919" s="91" t="s">
        <v>74</v>
      </c>
      <c r="S919" s="46"/>
      <c r="T919" s="46"/>
      <c r="U919" s="46"/>
    </row>
    <row r="920" spans="1:21" s="47" customFormat="1" ht="23.1" customHeight="1">
      <c r="A920" s="119" t="s">
        <v>1604</v>
      </c>
      <c r="B920" s="93" t="s">
        <v>755</v>
      </c>
      <c r="C920" s="87">
        <v>1959</v>
      </c>
      <c r="D920" s="94" t="s">
        <v>27</v>
      </c>
      <c r="E920" s="94" t="s">
        <v>26</v>
      </c>
      <c r="F920" s="85">
        <v>2</v>
      </c>
      <c r="G920" s="85">
        <v>1</v>
      </c>
      <c r="H920" s="105">
        <v>278</v>
      </c>
      <c r="I920" s="105">
        <v>0</v>
      </c>
      <c r="J920" s="105">
        <v>278</v>
      </c>
      <c r="K920" s="97">
        <f t="shared" si="98"/>
        <v>1620400</v>
      </c>
      <c r="L920" s="82">
        <v>0</v>
      </c>
      <c r="M920" s="82">
        <v>0</v>
      </c>
      <c r="N920" s="82">
        <v>0</v>
      </c>
      <c r="O920" s="95">
        <v>1620400</v>
      </c>
      <c r="P920" s="105">
        <f t="shared" si="97"/>
        <v>5828.776978417266</v>
      </c>
      <c r="Q920" s="97">
        <v>9673</v>
      </c>
      <c r="R920" s="91" t="s">
        <v>73</v>
      </c>
      <c r="S920" s="46"/>
      <c r="T920" s="46"/>
      <c r="U920" s="46"/>
    </row>
    <row r="921" spans="1:21" s="47" customFormat="1" ht="23.1" customHeight="1">
      <c r="A921" s="119" t="s">
        <v>1605</v>
      </c>
      <c r="B921" s="93" t="s">
        <v>756</v>
      </c>
      <c r="C921" s="87">
        <v>1959</v>
      </c>
      <c r="D921" s="94" t="s">
        <v>27</v>
      </c>
      <c r="E921" s="94" t="s">
        <v>26</v>
      </c>
      <c r="F921" s="85">
        <v>2</v>
      </c>
      <c r="G921" s="85">
        <v>1</v>
      </c>
      <c r="H921" s="105">
        <v>281.89999999999998</v>
      </c>
      <c r="I921" s="105">
        <v>88.7</v>
      </c>
      <c r="J921" s="105">
        <v>193.2</v>
      </c>
      <c r="K921" s="97">
        <f t="shared" si="98"/>
        <v>1620400</v>
      </c>
      <c r="L921" s="82">
        <v>0</v>
      </c>
      <c r="M921" s="82">
        <v>0</v>
      </c>
      <c r="N921" s="82">
        <v>0</v>
      </c>
      <c r="O921" s="95">
        <v>1620400</v>
      </c>
      <c r="P921" s="105">
        <f t="shared" si="97"/>
        <v>5748.1376374600923</v>
      </c>
      <c r="Q921" s="97">
        <v>9673</v>
      </c>
      <c r="R921" s="91" t="s">
        <v>73</v>
      </c>
      <c r="S921" s="46"/>
      <c r="T921" s="46"/>
      <c r="U921" s="46"/>
    </row>
    <row r="922" spans="1:21" s="47" customFormat="1" ht="23.1" customHeight="1">
      <c r="A922" s="119" t="s">
        <v>1606</v>
      </c>
      <c r="B922" s="93" t="s">
        <v>757</v>
      </c>
      <c r="C922" s="87">
        <v>1959</v>
      </c>
      <c r="D922" s="94" t="s">
        <v>27</v>
      </c>
      <c r="E922" s="94" t="s">
        <v>26</v>
      </c>
      <c r="F922" s="85">
        <v>2</v>
      </c>
      <c r="G922" s="85">
        <v>1</v>
      </c>
      <c r="H922" s="105">
        <v>286.5</v>
      </c>
      <c r="I922" s="105">
        <v>0</v>
      </c>
      <c r="J922" s="105">
        <v>286.5</v>
      </c>
      <c r="K922" s="97">
        <f t="shared" si="98"/>
        <v>1593900</v>
      </c>
      <c r="L922" s="82">
        <v>0</v>
      </c>
      <c r="M922" s="82">
        <v>0</v>
      </c>
      <c r="N922" s="82">
        <v>0</v>
      </c>
      <c r="O922" s="95">
        <v>1593900</v>
      </c>
      <c r="P922" s="105">
        <f t="shared" si="97"/>
        <v>5563.3507853403144</v>
      </c>
      <c r="Q922" s="97">
        <v>9673</v>
      </c>
      <c r="R922" s="91" t="s">
        <v>73</v>
      </c>
      <c r="S922" s="46"/>
      <c r="T922" s="46"/>
      <c r="U922" s="46"/>
    </row>
    <row r="923" spans="1:21" s="47" customFormat="1" ht="23.1" customHeight="1">
      <c r="A923" s="119" t="s">
        <v>1607</v>
      </c>
      <c r="B923" s="93" t="s">
        <v>758</v>
      </c>
      <c r="C923" s="94">
        <v>1960</v>
      </c>
      <c r="D923" s="94" t="s">
        <v>27</v>
      </c>
      <c r="E923" s="94" t="s">
        <v>26</v>
      </c>
      <c r="F923" s="94">
        <v>2</v>
      </c>
      <c r="G923" s="94">
        <v>1</v>
      </c>
      <c r="H923" s="95">
        <v>304.3</v>
      </c>
      <c r="I923" s="95">
        <v>0</v>
      </c>
      <c r="J923" s="95">
        <v>304.3</v>
      </c>
      <c r="K923" s="97">
        <f t="shared" si="98"/>
        <v>1620400</v>
      </c>
      <c r="L923" s="82">
        <v>0</v>
      </c>
      <c r="M923" s="82">
        <v>0</v>
      </c>
      <c r="N923" s="82">
        <v>0</v>
      </c>
      <c r="O923" s="96">
        <v>1620400</v>
      </c>
      <c r="P923" s="105">
        <f t="shared" si="97"/>
        <v>5325.0082155767332</v>
      </c>
      <c r="Q923" s="97">
        <v>9673</v>
      </c>
      <c r="R923" s="91" t="s">
        <v>74</v>
      </c>
      <c r="S923" s="46"/>
      <c r="T923" s="46"/>
      <c r="U923" s="46"/>
    </row>
    <row r="924" spans="1:21" s="47" customFormat="1" ht="23.1" customHeight="1">
      <c r="A924" s="119" t="s">
        <v>1608</v>
      </c>
      <c r="B924" s="93" t="s">
        <v>759</v>
      </c>
      <c r="C924" s="94">
        <v>1960</v>
      </c>
      <c r="D924" s="94" t="s">
        <v>27</v>
      </c>
      <c r="E924" s="94" t="s">
        <v>26</v>
      </c>
      <c r="F924" s="90">
        <v>2</v>
      </c>
      <c r="G924" s="90">
        <v>1</v>
      </c>
      <c r="H924" s="95">
        <v>270.95</v>
      </c>
      <c r="I924" s="95">
        <v>0</v>
      </c>
      <c r="J924" s="95">
        <v>270.95</v>
      </c>
      <c r="K924" s="97">
        <f t="shared" si="98"/>
        <v>1699900</v>
      </c>
      <c r="L924" s="82">
        <v>0</v>
      </c>
      <c r="M924" s="82">
        <v>0</v>
      </c>
      <c r="N924" s="82">
        <v>0</v>
      </c>
      <c r="O924" s="95">
        <v>1699900</v>
      </c>
      <c r="P924" s="105">
        <f t="shared" si="97"/>
        <v>6273.8512640708623</v>
      </c>
      <c r="Q924" s="97">
        <v>9673</v>
      </c>
      <c r="R924" s="91" t="s">
        <v>74</v>
      </c>
      <c r="S924" s="46"/>
      <c r="T924" s="46"/>
      <c r="U924" s="46"/>
    </row>
    <row r="925" spans="1:21" s="47" customFormat="1" ht="23.1" customHeight="1">
      <c r="A925" s="119" t="s">
        <v>1609</v>
      </c>
      <c r="B925" s="93" t="s">
        <v>787</v>
      </c>
      <c r="C925" s="94">
        <v>1958</v>
      </c>
      <c r="D925" s="94" t="s">
        <v>27</v>
      </c>
      <c r="E925" s="94" t="s">
        <v>26</v>
      </c>
      <c r="F925" s="90">
        <v>2</v>
      </c>
      <c r="G925" s="90">
        <v>1</v>
      </c>
      <c r="H925" s="95">
        <v>444.34</v>
      </c>
      <c r="I925" s="95">
        <v>0</v>
      </c>
      <c r="J925" s="95">
        <v>444.34</v>
      </c>
      <c r="K925" s="97">
        <f>SUM(L925:O925)</f>
        <v>2228310</v>
      </c>
      <c r="L925" s="82">
        <v>0</v>
      </c>
      <c r="M925" s="82">
        <v>0</v>
      </c>
      <c r="N925" s="82">
        <v>0</v>
      </c>
      <c r="O925" s="95">
        <v>2228310</v>
      </c>
      <c r="P925" s="105">
        <f>K925/H925</f>
        <v>5014.8759958590272</v>
      </c>
      <c r="Q925" s="97">
        <v>9673</v>
      </c>
      <c r="R925" s="27" t="s">
        <v>73</v>
      </c>
      <c r="S925" s="46"/>
      <c r="T925" s="46"/>
      <c r="U925" s="46"/>
    </row>
    <row r="926" spans="1:21" s="47" customFormat="1" ht="23.1" customHeight="1">
      <c r="A926" s="119" t="s">
        <v>1610</v>
      </c>
      <c r="B926" s="93" t="s">
        <v>788</v>
      </c>
      <c r="C926" s="94">
        <v>1958</v>
      </c>
      <c r="D926" s="94" t="s">
        <v>27</v>
      </c>
      <c r="E926" s="94" t="s">
        <v>26</v>
      </c>
      <c r="F926" s="90">
        <v>2</v>
      </c>
      <c r="G926" s="90">
        <v>1</v>
      </c>
      <c r="H926" s="95">
        <v>436.95</v>
      </c>
      <c r="I926" s="95">
        <v>0</v>
      </c>
      <c r="J926" s="95">
        <v>436.95</v>
      </c>
      <c r="K926" s="97">
        <f>SUM(L926:O926)</f>
        <v>1530300</v>
      </c>
      <c r="L926" s="82">
        <v>0</v>
      </c>
      <c r="M926" s="82">
        <v>0</v>
      </c>
      <c r="N926" s="82">
        <v>0</v>
      </c>
      <c r="O926" s="95">
        <v>1530300</v>
      </c>
      <c r="P926" s="105">
        <f>K926/H926</f>
        <v>3502.2313765877102</v>
      </c>
      <c r="Q926" s="97">
        <v>9673</v>
      </c>
      <c r="R926" s="27" t="s">
        <v>73</v>
      </c>
      <c r="S926" s="46"/>
      <c r="T926" s="46"/>
      <c r="U926" s="46"/>
    </row>
    <row r="927" spans="1:21" s="47" customFormat="1" ht="23.1" customHeight="1">
      <c r="A927" s="119" t="s">
        <v>1611</v>
      </c>
      <c r="B927" s="93" t="s">
        <v>764</v>
      </c>
      <c r="C927" s="94">
        <v>1958</v>
      </c>
      <c r="D927" s="94" t="s">
        <v>27</v>
      </c>
      <c r="E927" s="94" t="s">
        <v>26</v>
      </c>
      <c r="F927" s="94">
        <v>2</v>
      </c>
      <c r="G927" s="94">
        <v>2</v>
      </c>
      <c r="H927" s="95">
        <v>429.91</v>
      </c>
      <c r="I927" s="95">
        <v>0</v>
      </c>
      <c r="J927" s="95">
        <v>429.91</v>
      </c>
      <c r="K927" s="97">
        <f t="shared" si="98"/>
        <v>2304100</v>
      </c>
      <c r="L927" s="82">
        <v>0</v>
      </c>
      <c r="M927" s="82">
        <v>0</v>
      </c>
      <c r="N927" s="82">
        <v>0</v>
      </c>
      <c r="O927" s="96">
        <v>2304100</v>
      </c>
      <c r="P927" s="105">
        <f t="shared" si="97"/>
        <v>5359.4938475494864</v>
      </c>
      <c r="Q927" s="97">
        <v>9673</v>
      </c>
      <c r="R927" s="27" t="s">
        <v>73</v>
      </c>
      <c r="S927" s="46"/>
      <c r="T927" s="46"/>
      <c r="U927" s="46"/>
    </row>
    <row r="928" spans="1:21" s="47" customFormat="1" ht="23.1" customHeight="1">
      <c r="A928" s="119" t="s">
        <v>1612</v>
      </c>
      <c r="B928" s="93" t="s">
        <v>765</v>
      </c>
      <c r="C928" s="94">
        <v>1959</v>
      </c>
      <c r="D928" s="94" t="s">
        <v>27</v>
      </c>
      <c r="E928" s="94" t="s">
        <v>26</v>
      </c>
      <c r="F928" s="90">
        <v>2</v>
      </c>
      <c r="G928" s="90">
        <v>1</v>
      </c>
      <c r="H928" s="95">
        <v>284.33</v>
      </c>
      <c r="I928" s="95">
        <v>0</v>
      </c>
      <c r="J928" s="95">
        <v>284.33</v>
      </c>
      <c r="K928" s="97">
        <f t="shared" si="98"/>
        <v>1528180</v>
      </c>
      <c r="L928" s="82">
        <v>0</v>
      </c>
      <c r="M928" s="82">
        <v>0</v>
      </c>
      <c r="N928" s="82">
        <v>0</v>
      </c>
      <c r="O928" s="95">
        <v>1528180</v>
      </c>
      <c r="P928" s="105">
        <f t="shared" si="97"/>
        <v>5374.6702774944606</v>
      </c>
      <c r="Q928" s="97">
        <v>9673</v>
      </c>
      <c r="R928" s="91" t="s">
        <v>73</v>
      </c>
      <c r="S928" s="46"/>
      <c r="T928" s="46"/>
      <c r="U928" s="46"/>
    </row>
    <row r="929" spans="1:21" s="47" customFormat="1" ht="23.1" customHeight="1">
      <c r="A929" s="119" t="s">
        <v>1613</v>
      </c>
      <c r="B929" s="93" t="s">
        <v>766</v>
      </c>
      <c r="C929" s="94">
        <v>1959</v>
      </c>
      <c r="D929" s="94" t="s">
        <v>27</v>
      </c>
      <c r="E929" s="94" t="s">
        <v>26</v>
      </c>
      <c r="F929" s="90">
        <v>2</v>
      </c>
      <c r="G929" s="90">
        <v>2</v>
      </c>
      <c r="H929" s="95">
        <v>281.74</v>
      </c>
      <c r="I929" s="95">
        <v>0</v>
      </c>
      <c r="J929" s="95">
        <v>281.74</v>
      </c>
      <c r="K929" s="97">
        <f t="shared" si="98"/>
        <v>1539840</v>
      </c>
      <c r="L929" s="82">
        <v>0</v>
      </c>
      <c r="M929" s="82">
        <v>0</v>
      </c>
      <c r="N929" s="82">
        <v>0</v>
      </c>
      <c r="O929" s="95">
        <v>1539840</v>
      </c>
      <c r="P929" s="105">
        <f t="shared" si="97"/>
        <v>5465.4646127635406</v>
      </c>
      <c r="Q929" s="97">
        <v>9673</v>
      </c>
      <c r="R929" s="91" t="s">
        <v>73</v>
      </c>
      <c r="S929" s="62"/>
      <c r="T929" s="62"/>
      <c r="U929" s="46"/>
    </row>
    <row r="930" spans="1:21" s="47" customFormat="1" ht="23.1" customHeight="1">
      <c r="A930" s="119" t="s">
        <v>1614</v>
      </c>
      <c r="B930" s="93" t="s">
        <v>767</v>
      </c>
      <c r="C930" s="94">
        <v>1959</v>
      </c>
      <c r="D930" s="94" t="s">
        <v>27</v>
      </c>
      <c r="E930" s="94" t="s">
        <v>26</v>
      </c>
      <c r="F930" s="90">
        <v>2</v>
      </c>
      <c r="G930" s="90">
        <v>1</v>
      </c>
      <c r="H930" s="95">
        <v>279.36</v>
      </c>
      <c r="I930" s="95">
        <v>0</v>
      </c>
      <c r="J930" s="95">
        <v>279.36</v>
      </c>
      <c r="K930" s="97">
        <f t="shared" si="98"/>
        <v>1601320</v>
      </c>
      <c r="L930" s="82">
        <v>0</v>
      </c>
      <c r="M930" s="82">
        <v>0</v>
      </c>
      <c r="N930" s="82">
        <v>0</v>
      </c>
      <c r="O930" s="95">
        <v>1601320</v>
      </c>
      <c r="P930" s="105">
        <f t="shared" si="97"/>
        <v>5732.1019473081324</v>
      </c>
      <c r="Q930" s="97">
        <v>9673</v>
      </c>
      <c r="R930" s="91" t="s">
        <v>73</v>
      </c>
      <c r="S930" s="62"/>
      <c r="T930" s="46"/>
      <c r="U930" s="46"/>
    </row>
    <row r="931" spans="1:21" s="47" customFormat="1" ht="23.1" customHeight="1">
      <c r="A931" s="119" t="s">
        <v>1615</v>
      </c>
      <c r="B931" s="93" t="s">
        <v>768</v>
      </c>
      <c r="C931" s="94">
        <v>1958</v>
      </c>
      <c r="D931" s="94" t="s">
        <v>27</v>
      </c>
      <c r="E931" s="94" t="s">
        <v>26</v>
      </c>
      <c r="F931" s="90">
        <v>2</v>
      </c>
      <c r="G931" s="90">
        <v>1</v>
      </c>
      <c r="H931" s="95">
        <v>275.39999999999998</v>
      </c>
      <c r="I931" s="95">
        <v>0</v>
      </c>
      <c r="J931" s="95">
        <v>275.39999999999998</v>
      </c>
      <c r="K931" s="97">
        <f t="shared" si="98"/>
        <v>1499560</v>
      </c>
      <c r="L931" s="82">
        <v>0</v>
      </c>
      <c r="M931" s="82">
        <v>0</v>
      </c>
      <c r="N931" s="82">
        <v>0</v>
      </c>
      <c r="O931" s="95">
        <v>1499560</v>
      </c>
      <c r="P931" s="105">
        <f t="shared" si="97"/>
        <v>5445.0254175744376</v>
      </c>
      <c r="Q931" s="97">
        <v>9673</v>
      </c>
      <c r="R931" s="27" t="s">
        <v>73</v>
      </c>
      <c r="S931" s="46"/>
      <c r="T931" s="46"/>
      <c r="U931" s="46"/>
    </row>
    <row r="932" spans="1:21" s="47" customFormat="1" ht="23.1" customHeight="1">
      <c r="A932" s="176" t="s">
        <v>1616</v>
      </c>
      <c r="B932" s="146" t="s">
        <v>769</v>
      </c>
      <c r="C932" s="127">
        <v>1956</v>
      </c>
      <c r="D932" s="127" t="s">
        <v>27</v>
      </c>
      <c r="E932" s="127" t="s">
        <v>26</v>
      </c>
      <c r="F932" s="142">
        <v>2</v>
      </c>
      <c r="G932" s="142">
        <v>1</v>
      </c>
      <c r="H932" s="147">
        <v>274.54000000000002</v>
      </c>
      <c r="I932" s="147">
        <v>0</v>
      </c>
      <c r="J932" s="147">
        <v>274.54000000000002</v>
      </c>
      <c r="K932" s="97">
        <f>SUM(L932:O932)</f>
        <v>300000</v>
      </c>
      <c r="L932" s="82">
        <v>0</v>
      </c>
      <c r="M932" s="82">
        <v>0</v>
      </c>
      <c r="N932" s="82">
        <v>0</v>
      </c>
      <c r="O932" s="95">
        <v>300000</v>
      </c>
      <c r="P932" s="105">
        <f t="shared" si="97"/>
        <v>1092.7369417935454</v>
      </c>
      <c r="Q932" s="97">
        <v>9673</v>
      </c>
      <c r="R932" s="27" t="s">
        <v>72</v>
      </c>
      <c r="S932" s="46"/>
      <c r="T932" s="46"/>
      <c r="U932" s="46"/>
    </row>
    <row r="933" spans="1:21" s="47" customFormat="1" ht="23.1" customHeight="1">
      <c r="A933" s="176"/>
      <c r="B933" s="146"/>
      <c r="C933" s="127"/>
      <c r="D933" s="127"/>
      <c r="E933" s="127"/>
      <c r="F933" s="142"/>
      <c r="G933" s="142"/>
      <c r="H933" s="147"/>
      <c r="I933" s="147"/>
      <c r="J933" s="147"/>
      <c r="K933" s="97">
        <f t="shared" si="98"/>
        <v>1588600</v>
      </c>
      <c r="L933" s="82">
        <v>0</v>
      </c>
      <c r="M933" s="82">
        <v>0</v>
      </c>
      <c r="N933" s="82">
        <v>0</v>
      </c>
      <c r="O933" s="95">
        <v>1588600</v>
      </c>
      <c r="P933" s="105">
        <f>K933/H932</f>
        <v>5786.406352444088</v>
      </c>
      <c r="Q933" s="97">
        <v>9673</v>
      </c>
      <c r="R933" s="91" t="s">
        <v>73</v>
      </c>
      <c r="S933" s="46"/>
      <c r="T933" s="46"/>
      <c r="U933" s="46"/>
    </row>
    <row r="934" spans="1:21" s="47" customFormat="1" ht="23.1" customHeight="1">
      <c r="A934" s="119" t="s">
        <v>1617</v>
      </c>
      <c r="B934" s="93" t="s">
        <v>770</v>
      </c>
      <c r="C934" s="94">
        <v>1960</v>
      </c>
      <c r="D934" s="94" t="s">
        <v>27</v>
      </c>
      <c r="E934" s="94" t="s">
        <v>26</v>
      </c>
      <c r="F934" s="90">
        <v>2</v>
      </c>
      <c r="G934" s="90">
        <v>1</v>
      </c>
      <c r="H934" s="95">
        <v>271.5</v>
      </c>
      <c r="I934" s="95">
        <v>0</v>
      </c>
      <c r="J934" s="95">
        <v>271.5</v>
      </c>
      <c r="K934" s="97">
        <f t="shared" si="98"/>
        <v>2119130</v>
      </c>
      <c r="L934" s="82">
        <v>0</v>
      </c>
      <c r="M934" s="82">
        <v>0</v>
      </c>
      <c r="N934" s="82">
        <v>0</v>
      </c>
      <c r="O934" s="95">
        <v>2119130</v>
      </c>
      <c r="P934" s="105">
        <f t="shared" si="97"/>
        <v>7805.2670349907921</v>
      </c>
      <c r="Q934" s="97">
        <v>9673</v>
      </c>
      <c r="R934" s="91" t="s">
        <v>74</v>
      </c>
      <c r="S934" s="46"/>
      <c r="T934" s="46"/>
      <c r="U934" s="46"/>
    </row>
    <row r="935" spans="1:21" s="47" customFormat="1" ht="23.1" customHeight="1">
      <c r="A935" s="119" t="s">
        <v>1618</v>
      </c>
      <c r="B935" s="93" t="s">
        <v>771</v>
      </c>
      <c r="C935" s="94">
        <v>1960</v>
      </c>
      <c r="D935" s="94" t="s">
        <v>27</v>
      </c>
      <c r="E935" s="94" t="s">
        <v>26</v>
      </c>
      <c r="F935" s="90">
        <v>2</v>
      </c>
      <c r="G935" s="90">
        <v>1</v>
      </c>
      <c r="H935" s="95">
        <v>277.14999999999998</v>
      </c>
      <c r="I935" s="95">
        <v>0</v>
      </c>
      <c r="J935" s="95">
        <v>277.14999999999998</v>
      </c>
      <c r="K935" s="97">
        <f t="shared" si="98"/>
        <v>1506450</v>
      </c>
      <c r="L935" s="82">
        <v>0</v>
      </c>
      <c r="M935" s="82">
        <v>0</v>
      </c>
      <c r="N935" s="82">
        <v>0</v>
      </c>
      <c r="O935" s="95">
        <v>1506450</v>
      </c>
      <c r="P935" s="105">
        <f t="shared" si="97"/>
        <v>5435.5042395814544</v>
      </c>
      <c r="Q935" s="97">
        <v>9673</v>
      </c>
      <c r="R935" s="91" t="s">
        <v>74</v>
      </c>
      <c r="S935" s="46"/>
      <c r="T935" s="46"/>
      <c r="U935" s="46"/>
    </row>
    <row r="936" spans="1:21" s="47" customFormat="1" ht="23.1" customHeight="1">
      <c r="A936" s="119" t="s">
        <v>1619</v>
      </c>
      <c r="B936" s="93" t="s">
        <v>772</v>
      </c>
      <c r="C936" s="94">
        <v>1959</v>
      </c>
      <c r="D936" s="94" t="s">
        <v>27</v>
      </c>
      <c r="E936" s="94" t="s">
        <v>26</v>
      </c>
      <c r="F936" s="90">
        <v>2</v>
      </c>
      <c r="G936" s="90">
        <v>2</v>
      </c>
      <c r="H936" s="95">
        <v>389.96</v>
      </c>
      <c r="I936" s="95">
        <v>0</v>
      </c>
      <c r="J936" s="95">
        <v>389.96</v>
      </c>
      <c r="K936" s="97">
        <f t="shared" si="98"/>
        <v>2116480</v>
      </c>
      <c r="L936" s="82">
        <v>0</v>
      </c>
      <c r="M936" s="82">
        <v>0</v>
      </c>
      <c r="N936" s="82">
        <v>0</v>
      </c>
      <c r="O936" s="95">
        <v>2116480</v>
      </c>
      <c r="P936" s="105">
        <f t="shared" ref="P936:P972" si="99">K936/H936</f>
        <v>5427.4284542004307</v>
      </c>
      <c r="Q936" s="97">
        <v>9673</v>
      </c>
      <c r="R936" s="91" t="s">
        <v>73</v>
      </c>
      <c r="S936" s="46"/>
      <c r="T936" s="46"/>
      <c r="U936" s="46"/>
    </row>
    <row r="937" spans="1:21" s="47" customFormat="1" ht="23.1" customHeight="1">
      <c r="A937" s="119" t="s">
        <v>1620</v>
      </c>
      <c r="B937" s="93" t="s">
        <v>773</v>
      </c>
      <c r="C937" s="94">
        <v>1958</v>
      </c>
      <c r="D937" s="94" t="s">
        <v>27</v>
      </c>
      <c r="E937" s="94" t="s">
        <v>26</v>
      </c>
      <c r="F937" s="90">
        <v>2</v>
      </c>
      <c r="G937" s="90">
        <v>1</v>
      </c>
      <c r="H937" s="95">
        <v>307.88</v>
      </c>
      <c r="I937" s="95">
        <v>0</v>
      </c>
      <c r="J937" s="95">
        <v>307.88</v>
      </c>
      <c r="K937" s="97">
        <f t="shared" ref="K937:K972" si="100">SUM(L937:O937)</f>
        <v>1498500</v>
      </c>
      <c r="L937" s="82">
        <v>0</v>
      </c>
      <c r="M937" s="82">
        <v>0</v>
      </c>
      <c r="N937" s="82">
        <v>0</v>
      </c>
      <c r="O937" s="95">
        <v>1498500</v>
      </c>
      <c r="P937" s="105">
        <f t="shared" si="99"/>
        <v>4867.1560348187604</v>
      </c>
      <c r="Q937" s="97">
        <v>9673</v>
      </c>
      <c r="R937" s="27" t="s">
        <v>73</v>
      </c>
      <c r="S937" s="46"/>
      <c r="T937" s="46"/>
      <c r="U937" s="46"/>
    </row>
    <row r="938" spans="1:21" s="47" customFormat="1" ht="23.1" customHeight="1">
      <c r="A938" s="119" t="s">
        <v>1621</v>
      </c>
      <c r="B938" s="93" t="s">
        <v>774</v>
      </c>
      <c r="C938" s="94">
        <v>1958</v>
      </c>
      <c r="D938" s="94" t="s">
        <v>27</v>
      </c>
      <c r="E938" s="94" t="s">
        <v>26</v>
      </c>
      <c r="F938" s="90">
        <v>2</v>
      </c>
      <c r="G938" s="90">
        <v>1</v>
      </c>
      <c r="H938" s="95">
        <v>266.48</v>
      </c>
      <c r="I938" s="95">
        <v>0</v>
      </c>
      <c r="J938" s="95">
        <v>266.48</v>
      </c>
      <c r="K938" s="97">
        <f t="shared" si="100"/>
        <v>1503270</v>
      </c>
      <c r="L938" s="82">
        <v>0</v>
      </c>
      <c r="M938" s="82">
        <v>0</v>
      </c>
      <c r="N938" s="82">
        <v>0</v>
      </c>
      <c r="O938" s="95">
        <v>1503270</v>
      </c>
      <c r="P938" s="105">
        <f t="shared" si="99"/>
        <v>5641.2113479435602</v>
      </c>
      <c r="Q938" s="97">
        <v>9673</v>
      </c>
      <c r="R938" s="27" t="s">
        <v>73</v>
      </c>
      <c r="S938" s="46"/>
      <c r="T938" s="46"/>
      <c r="U938" s="46"/>
    </row>
    <row r="939" spans="1:21" s="47" customFormat="1" ht="23.1" customHeight="1">
      <c r="A939" s="119" t="s">
        <v>1622</v>
      </c>
      <c r="B939" s="93" t="s">
        <v>775</v>
      </c>
      <c r="C939" s="94">
        <v>1959</v>
      </c>
      <c r="D939" s="94" t="s">
        <v>27</v>
      </c>
      <c r="E939" s="94" t="s">
        <v>26</v>
      </c>
      <c r="F939" s="90">
        <v>2</v>
      </c>
      <c r="G939" s="90">
        <v>1</v>
      </c>
      <c r="H939" s="95">
        <v>300.67</v>
      </c>
      <c r="I939" s="95">
        <v>0</v>
      </c>
      <c r="J939" s="95">
        <v>300.67</v>
      </c>
      <c r="K939" s="97">
        <f t="shared" si="100"/>
        <v>1492140</v>
      </c>
      <c r="L939" s="82">
        <v>0</v>
      </c>
      <c r="M939" s="82">
        <v>0</v>
      </c>
      <c r="N939" s="82">
        <v>0</v>
      </c>
      <c r="O939" s="95">
        <v>1492140</v>
      </c>
      <c r="P939" s="105">
        <f t="shared" si="99"/>
        <v>4962.7165995942396</v>
      </c>
      <c r="Q939" s="97">
        <v>9673</v>
      </c>
      <c r="R939" s="91" t="s">
        <v>74</v>
      </c>
      <c r="S939" s="46"/>
      <c r="T939" s="46"/>
      <c r="U939" s="62"/>
    </row>
    <row r="940" spans="1:21" s="47" customFormat="1" ht="23.1" customHeight="1">
      <c r="A940" s="119" t="s">
        <v>1623</v>
      </c>
      <c r="B940" s="93" t="s">
        <v>776</v>
      </c>
      <c r="C940" s="94">
        <v>1959</v>
      </c>
      <c r="D940" s="94" t="s">
        <v>27</v>
      </c>
      <c r="E940" s="94" t="s">
        <v>26</v>
      </c>
      <c r="F940" s="90">
        <v>2</v>
      </c>
      <c r="G940" s="90">
        <v>1</v>
      </c>
      <c r="H940" s="95">
        <v>266.39999999999998</v>
      </c>
      <c r="I940" s="95">
        <v>0</v>
      </c>
      <c r="J940" s="95">
        <v>266.39999999999998</v>
      </c>
      <c r="K940" s="97">
        <f t="shared" si="100"/>
        <v>1503270</v>
      </c>
      <c r="L940" s="82">
        <v>0</v>
      </c>
      <c r="M940" s="82">
        <v>0</v>
      </c>
      <c r="N940" s="82">
        <v>0</v>
      </c>
      <c r="O940" s="95">
        <v>1503270</v>
      </c>
      <c r="P940" s="105">
        <f t="shared" si="99"/>
        <v>5642.9054054054059</v>
      </c>
      <c r="Q940" s="97">
        <v>9673</v>
      </c>
      <c r="R940" s="91" t="s">
        <v>74</v>
      </c>
      <c r="S940" s="46"/>
      <c r="T940" s="46"/>
      <c r="U940" s="46"/>
    </row>
    <row r="941" spans="1:21" s="47" customFormat="1" ht="23.1" customHeight="1">
      <c r="A941" s="119" t="s">
        <v>1624</v>
      </c>
      <c r="B941" s="93" t="s">
        <v>777</v>
      </c>
      <c r="C941" s="94">
        <v>1959</v>
      </c>
      <c r="D941" s="94" t="s">
        <v>27</v>
      </c>
      <c r="E941" s="94" t="s">
        <v>26</v>
      </c>
      <c r="F941" s="90">
        <v>2</v>
      </c>
      <c r="G941" s="90">
        <v>1</v>
      </c>
      <c r="H941" s="95">
        <v>296.7</v>
      </c>
      <c r="I941" s="95">
        <v>0</v>
      </c>
      <c r="J941" s="95">
        <v>296.7</v>
      </c>
      <c r="K941" s="97">
        <f t="shared" si="100"/>
        <v>1493730</v>
      </c>
      <c r="L941" s="82">
        <v>0</v>
      </c>
      <c r="M941" s="82">
        <v>0</v>
      </c>
      <c r="N941" s="82">
        <v>0</v>
      </c>
      <c r="O941" s="95">
        <v>1493730</v>
      </c>
      <c r="P941" s="105">
        <f t="shared" si="99"/>
        <v>5034.4792719919114</v>
      </c>
      <c r="Q941" s="97">
        <v>9673</v>
      </c>
      <c r="R941" s="91" t="s">
        <v>74</v>
      </c>
      <c r="S941" s="46"/>
      <c r="T941" s="46"/>
      <c r="U941" s="46"/>
    </row>
    <row r="942" spans="1:21" s="47" customFormat="1" ht="23.1" customHeight="1">
      <c r="A942" s="119" t="s">
        <v>1625</v>
      </c>
      <c r="B942" s="93" t="s">
        <v>778</v>
      </c>
      <c r="C942" s="94">
        <v>1960</v>
      </c>
      <c r="D942" s="94" t="s">
        <v>27</v>
      </c>
      <c r="E942" s="94" t="s">
        <v>26</v>
      </c>
      <c r="F942" s="90">
        <v>2</v>
      </c>
      <c r="G942" s="90">
        <v>1</v>
      </c>
      <c r="H942" s="95">
        <v>286.8</v>
      </c>
      <c r="I942" s="95">
        <v>0</v>
      </c>
      <c r="J942" s="95">
        <v>286.8</v>
      </c>
      <c r="K942" s="97">
        <f t="shared" si="100"/>
        <v>1497440</v>
      </c>
      <c r="L942" s="82">
        <v>0</v>
      </c>
      <c r="M942" s="82">
        <v>0</v>
      </c>
      <c r="N942" s="82">
        <v>0</v>
      </c>
      <c r="O942" s="95">
        <v>1497440</v>
      </c>
      <c r="P942" s="105">
        <f t="shared" si="99"/>
        <v>5221.1994421199443</v>
      </c>
      <c r="Q942" s="97">
        <v>9673</v>
      </c>
      <c r="R942" s="91" t="s">
        <v>74</v>
      </c>
      <c r="S942" s="46"/>
      <c r="T942" s="46"/>
      <c r="U942" s="46"/>
    </row>
    <row r="943" spans="1:21" s="47" customFormat="1" ht="23.1" customHeight="1">
      <c r="A943" s="119" t="s">
        <v>1626</v>
      </c>
      <c r="B943" s="93" t="s">
        <v>779</v>
      </c>
      <c r="C943" s="94">
        <v>1960</v>
      </c>
      <c r="D943" s="94" t="s">
        <v>27</v>
      </c>
      <c r="E943" s="94" t="s">
        <v>26</v>
      </c>
      <c r="F943" s="90">
        <v>2</v>
      </c>
      <c r="G943" s="90">
        <v>1</v>
      </c>
      <c r="H943" s="95">
        <v>280.39999999999998</v>
      </c>
      <c r="I943" s="95">
        <v>90.3</v>
      </c>
      <c r="J943" s="95">
        <v>190.1</v>
      </c>
      <c r="K943" s="97">
        <f t="shared" si="100"/>
        <v>1497440</v>
      </c>
      <c r="L943" s="82">
        <v>0</v>
      </c>
      <c r="M943" s="82">
        <v>0</v>
      </c>
      <c r="N943" s="82">
        <v>0</v>
      </c>
      <c r="O943" s="95">
        <v>1497440</v>
      </c>
      <c r="P943" s="105">
        <f t="shared" si="99"/>
        <v>5340.3708987161199</v>
      </c>
      <c r="Q943" s="97">
        <v>9673</v>
      </c>
      <c r="R943" s="91" t="s">
        <v>74</v>
      </c>
      <c r="S943" s="46"/>
      <c r="T943" s="46"/>
      <c r="U943" s="46"/>
    </row>
    <row r="944" spans="1:21" s="47" customFormat="1" ht="23.1" customHeight="1">
      <c r="A944" s="119" t="s">
        <v>1627</v>
      </c>
      <c r="B944" s="93" t="s">
        <v>780</v>
      </c>
      <c r="C944" s="94">
        <v>1958</v>
      </c>
      <c r="D944" s="94" t="s">
        <v>27</v>
      </c>
      <c r="E944" s="94" t="s">
        <v>26</v>
      </c>
      <c r="F944" s="90">
        <v>2</v>
      </c>
      <c r="G944" s="90">
        <v>1</v>
      </c>
      <c r="H944" s="95">
        <v>276.39999999999998</v>
      </c>
      <c r="I944" s="95">
        <v>0</v>
      </c>
      <c r="J944" s="95">
        <v>276.39999999999998</v>
      </c>
      <c r="K944" s="97">
        <f t="shared" si="100"/>
        <v>1496380</v>
      </c>
      <c r="L944" s="82">
        <v>0</v>
      </c>
      <c r="M944" s="82">
        <v>0</v>
      </c>
      <c r="N944" s="82">
        <v>0</v>
      </c>
      <c r="O944" s="95">
        <v>1496380</v>
      </c>
      <c r="P944" s="105">
        <f t="shared" si="99"/>
        <v>5413.8205499276419</v>
      </c>
      <c r="Q944" s="97">
        <v>9673</v>
      </c>
      <c r="R944" s="27" t="s">
        <v>73</v>
      </c>
      <c r="S944" s="46"/>
      <c r="T944" s="46"/>
      <c r="U944" s="46"/>
    </row>
    <row r="945" spans="1:21" s="47" customFormat="1" ht="23.1" customHeight="1">
      <c r="A945" s="119" t="s">
        <v>1628</v>
      </c>
      <c r="B945" s="93" t="s">
        <v>781</v>
      </c>
      <c r="C945" s="94">
        <v>1959</v>
      </c>
      <c r="D945" s="94" t="s">
        <v>27</v>
      </c>
      <c r="E945" s="94" t="s">
        <v>26</v>
      </c>
      <c r="F945" s="90">
        <v>2</v>
      </c>
      <c r="G945" s="90">
        <v>1</v>
      </c>
      <c r="H945" s="95">
        <v>277.2</v>
      </c>
      <c r="I945" s="95">
        <v>0</v>
      </c>
      <c r="J945" s="95">
        <v>277.2</v>
      </c>
      <c r="K945" s="97">
        <f t="shared" si="100"/>
        <v>1503800</v>
      </c>
      <c r="L945" s="82">
        <v>0</v>
      </c>
      <c r="M945" s="82">
        <v>0</v>
      </c>
      <c r="N945" s="82">
        <v>0</v>
      </c>
      <c r="O945" s="95">
        <v>1503800</v>
      </c>
      <c r="P945" s="105">
        <f t="shared" si="99"/>
        <v>5424.9639249639249</v>
      </c>
      <c r="Q945" s="97">
        <v>9673</v>
      </c>
      <c r="R945" s="91" t="s">
        <v>74</v>
      </c>
      <c r="S945" s="46"/>
      <c r="T945" s="46"/>
      <c r="U945" s="46"/>
    </row>
    <row r="946" spans="1:21" s="47" customFormat="1" ht="23.1" customHeight="1">
      <c r="A946" s="119" t="s">
        <v>1629</v>
      </c>
      <c r="B946" s="93" t="s">
        <v>782</v>
      </c>
      <c r="C946" s="94">
        <v>1959</v>
      </c>
      <c r="D946" s="94" t="s">
        <v>27</v>
      </c>
      <c r="E946" s="94" t="s">
        <v>26</v>
      </c>
      <c r="F946" s="90">
        <v>2</v>
      </c>
      <c r="G946" s="90">
        <v>1</v>
      </c>
      <c r="H946" s="95">
        <v>274.87</v>
      </c>
      <c r="I946" s="95">
        <v>0</v>
      </c>
      <c r="J946" s="95">
        <v>274.87</v>
      </c>
      <c r="K946" s="97">
        <f t="shared" si="100"/>
        <v>1520760</v>
      </c>
      <c r="L946" s="82">
        <v>0</v>
      </c>
      <c r="M946" s="82">
        <v>0</v>
      </c>
      <c r="N946" s="82">
        <v>0</v>
      </c>
      <c r="O946" s="95">
        <v>1520760</v>
      </c>
      <c r="P946" s="105">
        <f t="shared" si="99"/>
        <v>5532.65179903227</v>
      </c>
      <c r="Q946" s="97">
        <v>9673</v>
      </c>
      <c r="R946" s="91" t="s">
        <v>74</v>
      </c>
      <c r="S946" s="46"/>
      <c r="T946" s="46"/>
      <c r="U946" s="46"/>
    </row>
    <row r="947" spans="1:21" s="47" customFormat="1" ht="23.1" customHeight="1">
      <c r="A947" s="119" t="s">
        <v>1630</v>
      </c>
      <c r="B947" s="93" t="s">
        <v>783</v>
      </c>
      <c r="C947" s="94">
        <v>1958</v>
      </c>
      <c r="D947" s="94" t="s">
        <v>27</v>
      </c>
      <c r="E947" s="94" t="s">
        <v>26</v>
      </c>
      <c r="F947" s="90">
        <v>2</v>
      </c>
      <c r="G947" s="90">
        <v>1</v>
      </c>
      <c r="H947" s="95">
        <v>274.60000000000002</v>
      </c>
      <c r="I947" s="95">
        <v>0</v>
      </c>
      <c r="J947" s="95">
        <v>274.60000000000002</v>
      </c>
      <c r="K947" s="97">
        <f t="shared" si="100"/>
        <v>1530300</v>
      </c>
      <c r="L947" s="82">
        <v>0</v>
      </c>
      <c r="M947" s="82">
        <v>0</v>
      </c>
      <c r="N947" s="82">
        <v>0</v>
      </c>
      <c r="O947" s="95">
        <v>1530300</v>
      </c>
      <c r="P947" s="105">
        <f t="shared" si="99"/>
        <v>5572.8332119446459</v>
      </c>
      <c r="Q947" s="97">
        <v>9673</v>
      </c>
      <c r="R947" s="27" t="s">
        <v>73</v>
      </c>
      <c r="S947" s="46"/>
      <c r="T947" s="46"/>
      <c r="U947" s="46"/>
    </row>
    <row r="948" spans="1:21" s="47" customFormat="1" ht="23.1" customHeight="1">
      <c r="A948" s="119" t="s">
        <v>1631</v>
      </c>
      <c r="B948" s="93" t="s">
        <v>784</v>
      </c>
      <c r="C948" s="94">
        <v>1958</v>
      </c>
      <c r="D948" s="94" t="s">
        <v>27</v>
      </c>
      <c r="E948" s="94" t="s">
        <v>26</v>
      </c>
      <c r="F948" s="90">
        <v>2</v>
      </c>
      <c r="G948" s="90">
        <v>1</v>
      </c>
      <c r="H948" s="95">
        <v>276.89999999999998</v>
      </c>
      <c r="I948" s="95">
        <v>0</v>
      </c>
      <c r="J948" s="95">
        <v>276.89999999999998</v>
      </c>
      <c r="K948" s="97">
        <f t="shared" si="100"/>
        <v>1505920</v>
      </c>
      <c r="L948" s="82">
        <v>0</v>
      </c>
      <c r="M948" s="82">
        <v>0</v>
      </c>
      <c r="N948" s="82">
        <v>0</v>
      </c>
      <c r="O948" s="95">
        <v>1505920</v>
      </c>
      <c r="P948" s="105">
        <f t="shared" si="99"/>
        <v>5438.4976525821603</v>
      </c>
      <c r="Q948" s="97">
        <v>9673</v>
      </c>
      <c r="R948" s="27" t="s">
        <v>73</v>
      </c>
      <c r="S948" s="46"/>
      <c r="T948" s="46"/>
      <c r="U948" s="46"/>
    </row>
    <row r="949" spans="1:21" s="47" customFormat="1" ht="23.1" customHeight="1">
      <c r="A949" s="119" t="s">
        <v>1632</v>
      </c>
      <c r="B949" s="93" t="s">
        <v>785</v>
      </c>
      <c r="C949" s="94">
        <v>1958</v>
      </c>
      <c r="D949" s="94" t="s">
        <v>27</v>
      </c>
      <c r="E949" s="94" t="s">
        <v>26</v>
      </c>
      <c r="F949" s="90">
        <v>2</v>
      </c>
      <c r="G949" s="90">
        <v>1</v>
      </c>
      <c r="H949" s="95">
        <v>282.3</v>
      </c>
      <c r="I949" s="95">
        <v>0</v>
      </c>
      <c r="J949" s="95">
        <v>282.3</v>
      </c>
      <c r="K949" s="97">
        <f t="shared" si="100"/>
        <v>1503800</v>
      </c>
      <c r="L949" s="82">
        <v>0</v>
      </c>
      <c r="M949" s="82">
        <v>0</v>
      </c>
      <c r="N949" s="82">
        <v>0</v>
      </c>
      <c r="O949" s="95">
        <v>1503800</v>
      </c>
      <c r="P949" s="105">
        <f t="shared" si="99"/>
        <v>5326.9571377966704</v>
      </c>
      <c r="Q949" s="97">
        <v>9673</v>
      </c>
      <c r="R949" s="27" t="s">
        <v>73</v>
      </c>
      <c r="S949" s="46"/>
      <c r="T949" s="46"/>
      <c r="U949" s="46"/>
    </row>
    <row r="950" spans="1:21" s="47" customFormat="1" ht="23.1" customHeight="1">
      <c r="A950" s="119" t="s">
        <v>1633</v>
      </c>
      <c r="B950" s="93" t="s">
        <v>786</v>
      </c>
      <c r="C950" s="94">
        <v>1959</v>
      </c>
      <c r="D950" s="94" t="s">
        <v>27</v>
      </c>
      <c r="E950" s="94" t="s">
        <v>26</v>
      </c>
      <c r="F950" s="90">
        <v>2</v>
      </c>
      <c r="G950" s="90">
        <v>2</v>
      </c>
      <c r="H950" s="95">
        <v>403.52</v>
      </c>
      <c r="I950" s="95">
        <v>0</v>
      </c>
      <c r="J950" s="95">
        <v>403.52</v>
      </c>
      <c r="K950" s="97">
        <f t="shared" si="100"/>
        <v>1603440</v>
      </c>
      <c r="L950" s="82">
        <v>0</v>
      </c>
      <c r="M950" s="82">
        <v>0</v>
      </c>
      <c r="N950" s="82">
        <v>0</v>
      </c>
      <c r="O950" s="95">
        <v>1603440</v>
      </c>
      <c r="P950" s="105">
        <f t="shared" si="99"/>
        <v>3973.6320380650282</v>
      </c>
      <c r="Q950" s="97">
        <v>9673</v>
      </c>
      <c r="R950" s="91" t="s">
        <v>74</v>
      </c>
      <c r="S950" s="46"/>
      <c r="T950" s="46"/>
      <c r="U950" s="46"/>
    </row>
    <row r="951" spans="1:21" s="47" customFormat="1" ht="23.1" customHeight="1">
      <c r="A951" s="119" t="s">
        <v>1634</v>
      </c>
      <c r="B951" s="93" t="s">
        <v>789</v>
      </c>
      <c r="C951" s="94">
        <v>1958</v>
      </c>
      <c r="D951" s="94" t="s">
        <v>27</v>
      </c>
      <c r="E951" s="94" t="s">
        <v>26</v>
      </c>
      <c r="F951" s="90">
        <v>2</v>
      </c>
      <c r="G951" s="90">
        <v>1</v>
      </c>
      <c r="H951" s="95">
        <v>280.3</v>
      </c>
      <c r="I951" s="95">
        <v>0</v>
      </c>
      <c r="J951" s="95">
        <v>280.3</v>
      </c>
      <c r="K951" s="97">
        <f t="shared" si="100"/>
        <v>1677640</v>
      </c>
      <c r="L951" s="82">
        <v>0</v>
      </c>
      <c r="M951" s="82">
        <v>0</v>
      </c>
      <c r="N951" s="82">
        <v>0</v>
      </c>
      <c r="O951" s="95">
        <v>1677640</v>
      </c>
      <c r="P951" s="105">
        <f t="shared" si="99"/>
        <v>5985.1587584730642</v>
      </c>
      <c r="Q951" s="97">
        <v>9673</v>
      </c>
      <c r="R951" s="27" t="s">
        <v>73</v>
      </c>
      <c r="S951" s="46"/>
      <c r="T951" s="46"/>
      <c r="U951" s="46"/>
    </row>
    <row r="952" spans="1:21" s="47" customFormat="1" ht="23.1" customHeight="1">
      <c r="A952" s="119" t="s">
        <v>1635</v>
      </c>
      <c r="B952" s="93" t="s">
        <v>790</v>
      </c>
      <c r="C952" s="91" t="s">
        <v>342</v>
      </c>
      <c r="D952" s="94" t="s">
        <v>27</v>
      </c>
      <c r="E952" s="94" t="s">
        <v>26</v>
      </c>
      <c r="F952" s="91" t="s">
        <v>299</v>
      </c>
      <c r="G952" s="91" t="s">
        <v>922</v>
      </c>
      <c r="H952" s="95">
        <v>392.5</v>
      </c>
      <c r="I952" s="95">
        <v>0</v>
      </c>
      <c r="J952" s="95">
        <v>392.5</v>
      </c>
      <c r="K952" s="97">
        <f t="shared" si="100"/>
        <v>2120932</v>
      </c>
      <c r="L952" s="82">
        <v>0</v>
      </c>
      <c r="M952" s="82">
        <v>0</v>
      </c>
      <c r="N952" s="82">
        <v>0</v>
      </c>
      <c r="O952" s="96">
        <v>2120932</v>
      </c>
      <c r="P952" s="105">
        <f t="shared" si="99"/>
        <v>5403.6484076433117</v>
      </c>
      <c r="Q952" s="97">
        <v>9673</v>
      </c>
      <c r="R952" s="91" t="s">
        <v>72</v>
      </c>
      <c r="S952" s="46"/>
      <c r="T952" s="46"/>
      <c r="U952" s="46"/>
    </row>
    <row r="953" spans="1:21" s="47" customFormat="1" ht="23.1" customHeight="1">
      <c r="A953" s="119" t="s">
        <v>1636</v>
      </c>
      <c r="B953" s="93" t="s">
        <v>791</v>
      </c>
      <c r="C953" s="94">
        <v>1958</v>
      </c>
      <c r="D953" s="94" t="s">
        <v>27</v>
      </c>
      <c r="E953" s="94" t="s">
        <v>26</v>
      </c>
      <c r="F953" s="90">
        <v>2</v>
      </c>
      <c r="G953" s="90">
        <v>1</v>
      </c>
      <c r="H953" s="95">
        <v>279.10000000000002</v>
      </c>
      <c r="I953" s="95">
        <v>0</v>
      </c>
      <c r="J953" s="95">
        <v>279.10000000000002</v>
      </c>
      <c r="K953" s="97">
        <f t="shared" si="100"/>
        <v>1677640</v>
      </c>
      <c r="L953" s="82">
        <v>0</v>
      </c>
      <c r="M953" s="82">
        <v>0</v>
      </c>
      <c r="N953" s="82">
        <v>0</v>
      </c>
      <c r="O953" s="95">
        <v>1677640</v>
      </c>
      <c r="P953" s="105">
        <f t="shared" si="99"/>
        <v>6010.8921533500534</v>
      </c>
      <c r="Q953" s="97">
        <v>9673</v>
      </c>
      <c r="R953" s="27" t="s">
        <v>73</v>
      </c>
      <c r="S953" s="46"/>
      <c r="T953" s="46"/>
      <c r="U953" s="46"/>
    </row>
    <row r="954" spans="1:21" s="47" customFormat="1" ht="23.1" customHeight="1">
      <c r="A954" s="119" t="s">
        <v>1637</v>
      </c>
      <c r="B954" s="93" t="s">
        <v>792</v>
      </c>
      <c r="C954" s="94">
        <v>1958</v>
      </c>
      <c r="D954" s="94" t="s">
        <v>27</v>
      </c>
      <c r="E954" s="94" t="s">
        <v>26</v>
      </c>
      <c r="F954" s="90">
        <v>2</v>
      </c>
      <c r="G954" s="90">
        <v>2</v>
      </c>
      <c r="H954" s="95">
        <v>471.2</v>
      </c>
      <c r="I954" s="95">
        <v>0</v>
      </c>
      <c r="J954" s="95">
        <v>471.2</v>
      </c>
      <c r="K954" s="97">
        <f t="shared" si="100"/>
        <v>1677640</v>
      </c>
      <c r="L954" s="82">
        <v>0</v>
      </c>
      <c r="M954" s="82">
        <v>0</v>
      </c>
      <c r="N954" s="82">
        <v>0</v>
      </c>
      <c r="O954" s="95">
        <v>1677640</v>
      </c>
      <c r="P954" s="105">
        <f t="shared" si="99"/>
        <v>3560.356536502547</v>
      </c>
      <c r="Q954" s="97">
        <v>9673</v>
      </c>
      <c r="R954" s="27" t="s">
        <v>73</v>
      </c>
      <c r="S954" s="62"/>
      <c r="T954" s="62"/>
      <c r="U954" s="46"/>
    </row>
    <row r="955" spans="1:21" s="47" customFormat="1" ht="23.1" customHeight="1">
      <c r="A955" s="176" t="s">
        <v>1638</v>
      </c>
      <c r="B955" s="146" t="s">
        <v>793</v>
      </c>
      <c r="C955" s="127">
        <v>1950</v>
      </c>
      <c r="D955" s="127" t="s">
        <v>27</v>
      </c>
      <c r="E955" s="127" t="s">
        <v>126</v>
      </c>
      <c r="F955" s="142">
        <v>2</v>
      </c>
      <c r="G955" s="142">
        <v>2</v>
      </c>
      <c r="H955" s="147">
        <v>400.1</v>
      </c>
      <c r="I955" s="147">
        <v>0</v>
      </c>
      <c r="J955" s="147">
        <v>400.1</v>
      </c>
      <c r="K955" s="97">
        <f t="shared" si="100"/>
        <v>300000</v>
      </c>
      <c r="L955" s="82">
        <v>0</v>
      </c>
      <c r="M955" s="82">
        <v>0</v>
      </c>
      <c r="N955" s="82">
        <v>0</v>
      </c>
      <c r="O955" s="95">
        <v>300000</v>
      </c>
      <c r="P955" s="105">
        <f t="shared" si="99"/>
        <v>749.81254686328418</v>
      </c>
      <c r="Q955" s="97">
        <v>9673</v>
      </c>
      <c r="R955" s="91" t="s">
        <v>72</v>
      </c>
      <c r="S955" s="46"/>
      <c r="T955" s="46"/>
      <c r="U955" s="46"/>
    </row>
    <row r="956" spans="1:21" s="47" customFormat="1" ht="23.1" customHeight="1">
      <c r="A956" s="176"/>
      <c r="B956" s="146"/>
      <c r="C956" s="127"/>
      <c r="D956" s="127"/>
      <c r="E956" s="127"/>
      <c r="F956" s="142"/>
      <c r="G956" s="142"/>
      <c r="H956" s="147"/>
      <c r="I956" s="147"/>
      <c r="J956" s="147"/>
      <c r="K956" s="97">
        <f>SUM(L956:O956)</f>
        <v>4174385</v>
      </c>
      <c r="L956" s="82">
        <v>0</v>
      </c>
      <c r="M956" s="82">
        <v>0</v>
      </c>
      <c r="N956" s="82">
        <v>0</v>
      </c>
      <c r="O956" s="95">
        <v>4174385</v>
      </c>
      <c r="P956" s="105">
        <f>K956/H955</f>
        <v>10433.354161459634</v>
      </c>
      <c r="Q956" s="97">
        <v>9673</v>
      </c>
      <c r="R956" s="91" t="s">
        <v>73</v>
      </c>
      <c r="S956" s="46"/>
      <c r="T956" s="46"/>
      <c r="U956" s="46"/>
    </row>
    <row r="957" spans="1:21" s="47" customFormat="1" ht="23.1" customHeight="1">
      <c r="A957" s="176" t="s">
        <v>1639</v>
      </c>
      <c r="B957" s="146" t="s">
        <v>796</v>
      </c>
      <c r="C957" s="127">
        <v>1952</v>
      </c>
      <c r="D957" s="127" t="s">
        <v>27</v>
      </c>
      <c r="E957" s="127" t="s">
        <v>269</v>
      </c>
      <c r="F957" s="142">
        <v>2</v>
      </c>
      <c r="G957" s="142">
        <v>2</v>
      </c>
      <c r="H957" s="147">
        <v>410.6</v>
      </c>
      <c r="I957" s="147">
        <v>0</v>
      </c>
      <c r="J957" s="147">
        <v>410.6</v>
      </c>
      <c r="K957" s="97">
        <f>SUM(L957:O957)</f>
        <v>300000</v>
      </c>
      <c r="L957" s="82">
        <v>0</v>
      </c>
      <c r="M957" s="82">
        <v>0</v>
      </c>
      <c r="N957" s="82">
        <v>0</v>
      </c>
      <c r="O957" s="95">
        <v>300000</v>
      </c>
      <c r="P957" s="105">
        <f>K957/H957</f>
        <v>730.63809059912319</v>
      </c>
      <c r="Q957" s="97">
        <v>9673</v>
      </c>
      <c r="R957" s="91" t="s">
        <v>72</v>
      </c>
      <c r="S957" s="46"/>
      <c r="T957" s="46"/>
      <c r="U957" s="46"/>
    </row>
    <row r="958" spans="1:21" s="47" customFormat="1" ht="23.1" customHeight="1">
      <c r="A958" s="176"/>
      <c r="B958" s="146"/>
      <c r="C958" s="127"/>
      <c r="D958" s="127"/>
      <c r="E958" s="127"/>
      <c r="F958" s="142"/>
      <c r="G958" s="142"/>
      <c r="H958" s="147"/>
      <c r="I958" s="147"/>
      <c r="J958" s="147"/>
      <c r="K958" s="97">
        <f>SUM(L958:O958)</f>
        <v>2336600</v>
      </c>
      <c r="L958" s="82">
        <v>0</v>
      </c>
      <c r="M958" s="82">
        <v>0</v>
      </c>
      <c r="N958" s="82">
        <v>0</v>
      </c>
      <c r="O958" s="95">
        <v>2336600</v>
      </c>
      <c r="P958" s="105">
        <f>K958/H957</f>
        <v>5690.6965416463709</v>
      </c>
      <c r="Q958" s="97">
        <v>9673</v>
      </c>
      <c r="R958" s="91" t="s">
        <v>73</v>
      </c>
      <c r="S958" s="46"/>
      <c r="T958" s="46"/>
      <c r="U958" s="46"/>
    </row>
    <row r="959" spans="1:21" s="47" customFormat="1" ht="23.1" customHeight="1">
      <c r="A959" s="119" t="s">
        <v>1640</v>
      </c>
      <c r="B959" s="93" t="s">
        <v>794</v>
      </c>
      <c r="C959" s="94">
        <v>1958</v>
      </c>
      <c r="D959" s="94" t="s">
        <v>27</v>
      </c>
      <c r="E959" s="94" t="s">
        <v>26</v>
      </c>
      <c r="F959" s="90">
        <v>2</v>
      </c>
      <c r="G959" s="90">
        <v>2</v>
      </c>
      <c r="H959" s="95">
        <v>302.89999999999998</v>
      </c>
      <c r="I959" s="95">
        <v>0</v>
      </c>
      <c r="J959" s="95">
        <v>302.89999999999998</v>
      </c>
      <c r="K959" s="97">
        <f t="shared" si="100"/>
        <v>2606200</v>
      </c>
      <c r="L959" s="82">
        <v>0</v>
      </c>
      <c r="M959" s="82">
        <v>0</v>
      </c>
      <c r="N959" s="82">
        <v>0</v>
      </c>
      <c r="O959" s="95">
        <v>2606200</v>
      </c>
      <c r="P959" s="105">
        <f t="shared" si="99"/>
        <v>8604.1597887091448</v>
      </c>
      <c r="Q959" s="97">
        <v>9673</v>
      </c>
      <c r="R959" s="27" t="s">
        <v>73</v>
      </c>
      <c r="S959" s="46"/>
      <c r="T959" s="46"/>
      <c r="U959" s="46"/>
    </row>
    <row r="960" spans="1:21" s="47" customFormat="1" ht="23.1" customHeight="1">
      <c r="A960" s="119" t="s">
        <v>1641</v>
      </c>
      <c r="B960" s="93" t="s">
        <v>795</v>
      </c>
      <c r="C960" s="94">
        <v>1958</v>
      </c>
      <c r="D960" s="94" t="s">
        <v>27</v>
      </c>
      <c r="E960" s="94" t="s">
        <v>26</v>
      </c>
      <c r="F960" s="90">
        <v>2</v>
      </c>
      <c r="G960" s="90">
        <v>2</v>
      </c>
      <c r="H960" s="95">
        <v>472.7</v>
      </c>
      <c r="I960" s="95">
        <v>0</v>
      </c>
      <c r="J960" s="95">
        <v>472.7</v>
      </c>
      <c r="K960" s="97">
        <f t="shared" si="100"/>
        <v>2606200</v>
      </c>
      <c r="L960" s="82">
        <v>0</v>
      </c>
      <c r="M960" s="82">
        <v>0</v>
      </c>
      <c r="N960" s="82">
        <v>0</v>
      </c>
      <c r="O960" s="95">
        <v>2606200</v>
      </c>
      <c r="P960" s="105">
        <f t="shared" si="99"/>
        <v>5513.4334673154226</v>
      </c>
      <c r="Q960" s="97">
        <v>9673</v>
      </c>
      <c r="R960" s="27" t="s">
        <v>73</v>
      </c>
      <c r="S960" s="46"/>
      <c r="T960" s="46"/>
      <c r="U960" s="46"/>
    </row>
    <row r="961" spans="1:21" s="47" customFormat="1" ht="23.1" customHeight="1">
      <c r="A961" s="119" t="s">
        <v>1642</v>
      </c>
      <c r="B961" s="93" t="s">
        <v>1717</v>
      </c>
      <c r="C961" s="94">
        <v>1985</v>
      </c>
      <c r="D961" s="94" t="s">
        <v>27</v>
      </c>
      <c r="E961" s="94" t="s">
        <v>26</v>
      </c>
      <c r="F961" s="90">
        <v>9</v>
      </c>
      <c r="G961" s="90">
        <v>3</v>
      </c>
      <c r="H961" s="95">
        <v>4180</v>
      </c>
      <c r="I961" s="95">
        <v>3090.1</v>
      </c>
      <c r="J961" s="95">
        <v>573</v>
      </c>
      <c r="K961" s="97">
        <f>SUM(L961:O961)</f>
        <v>6650000</v>
      </c>
      <c r="L961" s="82">
        <v>0</v>
      </c>
      <c r="M961" s="82">
        <v>0</v>
      </c>
      <c r="N961" s="82">
        <v>0</v>
      </c>
      <c r="O961" s="95">
        <v>6650000</v>
      </c>
      <c r="P961" s="105">
        <f t="shared" si="99"/>
        <v>1590.909090909091</v>
      </c>
      <c r="Q961" s="97">
        <v>9673</v>
      </c>
      <c r="R961" s="91" t="s">
        <v>74</v>
      </c>
      <c r="S961" s="46"/>
      <c r="T961" s="46"/>
      <c r="U961" s="46"/>
    </row>
    <row r="962" spans="1:21" s="47" customFormat="1" ht="23.1" customHeight="1">
      <c r="A962" s="119" t="s">
        <v>1643</v>
      </c>
      <c r="B962" s="93" t="s">
        <v>797</v>
      </c>
      <c r="C962" s="94">
        <v>1960</v>
      </c>
      <c r="D962" s="94" t="s">
        <v>27</v>
      </c>
      <c r="E962" s="94" t="s">
        <v>26</v>
      </c>
      <c r="F962" s="90">
        <v>4</v>
      </c>
      <c r="G962" s="90">
        <v>4</v>
      </c>
      <c r="H962" s="95">
        <v>2603.0100000000002</v>
      </c>
      <c r="I962" s="95">
        <v>206.7</v>
      </c>
      <c r="J962" s="95">
        <v>2396.31</v>
      </c>
      <c r="K962" s="97">
        <f t="shared" si="100"/>
        <v>3344900</v>
      </c>
      <c r="L962" s="82">
        <v>0</v>
      </c>
      <c r="M962" s="82">
        <v>0</v>
      </c>
      <c r="N962" s="82">
        <v>0</v>
      </c>
      <c r="O962" s="95">
        <v>3344900</v>
      </c>
      <c r="P962" s="105">
        <f t="shared" si="99"/>
        <v>1285.0123510858582</v>
      </c>
      <c r="Q962" s="97">
        <v>9673</v>
      </c>
      <c r="R962" s="91" t="s">
        <v>74</v>
      </c>
      <c r="S962" s="46"/>
      <c r="T962" s="46"/>
      <c r="U962" s="46"/>
    </row>
    <row r="963" spans="1:21" s="47" customFormat="1" ht="23.1" customHeight="1">
      <c r="A963" s="119" t="s">
        <v>1644</v>
      </c>
      <c r="B963" s="93" t="s">
        <v>798</v>
      </c>
      <c r="C963" s="94">
        <v>1961</v>
      </c>
      <c r="D963" s="94" t="s">
        <v>27</v>
      </c>
      <c r="E963" s="94" t="s">
        <v>26</v>
      </c>
      <c r="F963" s="90">
        <v>4</v>
      </c>
      <c r="G963" s="90">
        <v>4</v>
      </c>
      <c r="H963" s="95">
        <v>2572.27</v>
      </c>
      <c r="I963" s="95">
        <v>40.6</v>
      </c>
      <c r="J963" s="95">
        <v>2531.67</v>
      </c>
      <c r="K963" s="97">
        <f t="shared" si="100"/>
        <v>15623248</v>
      </c>
      <c r="L963" s="82">
        <v>0</v>
      </c>
      <c r="M963" s="82">
        <v>0</v>
      </c>
      <c r="N963" s="82">
        <v>0</v>
      </c>
      <c r="O963" s="95">
        <v>15623248</v>
      </c>
      <c r="P963" s="105">
        <f t="shared" si="99"/>
        <v>6073.7200993674851</v>
      </c>
      <c r="Q963" s="97">
        <v>9673</v>
      </c>
      <c r="R963" s="27" t="s">
        <v>74</v>
      </c>
      <c r="S963" s="46"/>
      <c r="T963" s="46"/>
      <c r="U963" s="46"/>
    </row>
    <row r="964" spans="1:21" s="47" customFormat="1" ht="23.1" customHeight="1">
      <c r="A964" s="119" t="s">
        <v>1645</v>
      </c>
      <c r="B964" s="93" t="s">
        <v>799</v>
      </c>
      <c r="C964" s="94">
        <v>1961</v>
      </c>
      <c r="D964" s="94" t="s">
        <v>27</v>
      </c>
      <c r="E964" s="94" t="s">
        <v>26</v>
      </c>
      <c r="F964" s="90">
        <v>5</v>
      </c>
      <c r="G964" s="90">
        <v>4</v>
      </c>
      <c r="H964" s="95">
        <v>3715.04</v>
      </c>
      <c r="I964" s="95">
        <v>1140.3</v>
      </c>
      <c r="J964" s="95">
        <v>2574.7399999999998</v>
      </c>
      <c r="K964" s="97">
        <f t="shared" si="100"/>
        <v>19949046</v>
      </c>
      <c r="L964" s="82">
        <v>0</v>
      </c>
      <c r="M964" s="82">
        <v>0</v>
      </c>
      <c r="N964" s="82">
        <v>0</v>
      </c>
      <c r="O964" s="95">
        <v>19949046</v>
      </c>
      <c r="P964" s="105">
        <f t="shared" si="99"/>
        <v>5369.8065162151688</v>
      </c>
      <c r="Q964" s="97">
        <v>9673</v>
      </c>
      <c r="R964" s="27" t="s">
        <v>74</v>
      </c>
      <c r="S964" s="46"/>
      <c r="T964" s="46"/>
      <c r="U964" s="46"/>
    </row>
    <row r="965" spans="1:21" s="47" customFormat="1" ht="23.1" customHeight="1">
      <c r="A965" s="119" t="s">
        <v>1646</v>
      </c>
      <c r="B965" s="93" t="s">
        <v>800</v>
      </c>
      <c r="C965" s="94">
        <v>1961</v>
      </c>
      <c r="D965" s="94" t="s">
        <v>27</v>
      </c>
      <c r="E965" s="94" t="s">
        <v>26</v>
      </c>
      <c r="F965" s="90">
        <v>4</v>
      </c>
      <c r="G965" s="90">
        <v>4</v>
      </c>
      <c r="H965" s="95">
        <v>2546.7199999999998</v>
      </c>
      <c r="I965" s="95">
        <v>0</v>
      </c>
      <c r="J965" s="95">
        <v>2546.7199999999998</v>
      </c>
      <c r="K965" s="97">
        <f t="shared" si="100"/>
        <v>15578428</v>
      </c>
      <c r="L965" s="82">
        <v>0</v>
      </c>
      <c r="M965" s="82">
        <v>0</v>
      </c>
      <c r="N965" s="82">
        <v>0</v>
      </c>
      <c r="O965" s="95">
        <v>15578428</v>
      </c>
      <c r="P965" s="105">
        <f t="shared" si="99"/>
        <v>6117.0556637557329</v>
      </c>
      <c r="Q965" s="97">
        <v>9673</v>
      </c>
      <c r="R965" s="27" t="s">
        <v>74</v>
      </c>
      <c r="S965" s="46"/>
      <c r="T965" s="46"/>
      <c r="U965" s="46"/>
    </row>
    <row r="966" spans="1:21" s="47" customFormat="1" ht="23.1" customHeight="1">
      <c r="A966" s="119" t="s">
        <v>1647</v>
      </c>
      <c r="B966" s="93" t="s">
        <v>801</v>
      </c>
      <c r="C966" s="94">
        <v>1959</v>
      </c>
      <c r="D966" s="94" t="s">
        <v>27</v>
      </c>
      <c r="E966" s="94" t="s">
        <v>26</v>
      </c>
      <c r="F966" s="90">
        <v>2</v>
      </c>
      <c r="G966" s="90">
        <v>2</v>
      </c>
      <c r="H966" s="95">
        <v>372.57</v>
      </c>
      <c r="I966" s="95">
        <v>0</v>
      </c>
      <c r="J966" s="95">
        <v>372.57</v>
      </c>
      <c r="K966" s="97">
        <f t="shared" si="100"/>
        <v>4363250</v>
      </c>
      <c r="L966" s="82">
        <v>0</v>
      </c>
      <c r="M966" s="82">
        <v>0</v>
      </c>
      <c r="N966" s="82">
        <v>0</v>
      </c>
      <c r="O966" s="95">
        <v>4363250</v>
      </c>
      <c r="P966" s="105">
        <f t="shared" si="99"/>
        <v>11711.222052231795</v>
      </c>
      <c r="Q966" s="97">
        <v>9673</v>
      </c>
      <c r="R966" s="91" t="s">
        <v>74</v>
      </c>
      <c r="S966" s="46"/>
      <c r="T966" s="46"/>
      <c r="U966" s="46"/>
    </row>
    <row r="967" spans="1:21" s="47" customFormat="1" ht="23.1" customHeight="1">
      <c r="A967" s="119" t="s">
        <v>1648</v>
      </c>
      <c r="B967" s="93" t="s">
        <v>802</v>
      </c>
      <c r="C967" s="94">
        <v>1959</v>
      </c>
      <c r="D967" s="94" t="s">
        <v>27</v>
      </c>
      <c r="E967" s="94" t="s">
        <v>26</v>
      </c>
      <c r="F967" s="94">
        <v>2</v>
      </c>
      <c r="G967" s="94">
        <v>1</v>
      </c>
      <c r="H967" s="95">
        <v>279.94</v>
      </c>
      <c r="I967" s="95">
        <v>0</v>
      </c>
      <c r="J967" s="95">
        <v>279.94</v>
      </c>
      <c r="K967" s="97">
        <f t="shared" si="100"/>
        <v>2757300</v>
      </c>
      <c r="L967" s="82">
        <v>0</v>
      </c>
      <c r="M967" s="82">
        <v>0</v>
      </c>
      <c r="N967" s="82">
        <v>0</v>
      </c>
      <c r="O967" s="96">
        <v>2757300</v>
      </c>
      <c r="P967" s="105">
        <f t="shared" si="99"/>
        <v>9849.6106308494673</v>
      </c>
      <c r="Q967" s="97">
        <v>9673</v>
      </c>
      <c r="R967" s="91" t="s">
        <v>74</v>
      </c>
      <c r="S967" s="46"/>
      <c r="T967" s="46"/>
      <c r="U967" s="46"/>
    </row>
    <row r="968" spans="1:21" s="47" customFormat="1" ht="23.1" customHeight="1">
      <c r="A968" s="119" t="s">
        <v>1649</v>
      </c>
      <c r="B968" s="93" t="s">
        <v>803</v>
      </c>
      <c r="C968" s="94">
        <v>1959</v>
      </c>
      <c r="D968" s="94" t="s">
        <v>27</v>
      </c>
      <c r="E968" s="94" t="s">
        <v>26</v>
      </c>
      <c r="F968" s="94">
        <v>2</v>
      </c>
      <c r="G968" s="94">
        <v>1</v>
      </c>
      <c r="H968" s="95">
        <v>219.9</v>
      </c>
      <c r="I968" s="95">
        <v>0</v>
      </c>
      <c r="J968" s="95">
        <v>219.9</v>
      </c>
      <c r="K968" s="97">
        <f t="shared" si="100"/>
        <v>2738220</v>
      </c>
      <c r="L968" s="82">
        <v>0</v>
      </c>
      <c r="M968" s="82">
        <v>0</v>
      </c>
      <c r="N968" s="82">
        <v>0</v>
      </c>
      <c r="O968" s="95">
        <v>2738220</v>
      </c>
      <c r="P968" s="105">
        <f t="shared" si="99"/>
        <v>12452.114597544338</v>
      </c>
      <c r="Q968" s="97">
        <v>9673</v>
      </c>
      <c r="R968" s="91" t="s">
        <v>74</v>
      </c>
      <c r="S968" s="46"/>
      <c r="T968" s="46"/>
      <c r="U968" s="46"/>
    </row>
    <row r="969" spans="1:21" s="47" customFormat="1" ht="23.1" customHeight="1">
      <c r="A969" s="119" t="s">
        <v>1650</v>
      </c>
      <c r="B969" s="93" t="s">
        <v>804</v>
      </c>
      <c r="C969" s="94">
        <v>1959</v>
      </c>
      <c r="D969" s="94" t="s">
        <v>27</v>
      </c>
      <c r="E969" s="94" t="s">
        <v>26</v>
      </c>
      <c r="F969" s="94">
        <v>2</v>
      </c>
      <c r="G969" s="94">
        <v>1</v>
      </c>
      <c r="H969" s="95">
        <v>282.76</v>
      </c>
      <c r="I969" s="95">
        <v>0</v>
      </c>
      <c r="J969" s="95">
        <v>282.76</v>
      </c>
      <c r="K969" s="97">
        <f t="shared" si="100"/>
        <v>2764190</v>
      </c>
      <c r="L969" s="82">
        <v>0</v>
      </c>
      <c r="M969" s="82">
        <v>0</v>
      </c>
      <c r="N969" s="82">
        <v>0</v>
      </c>
      <c r="O969" s="95">
        <v>2764190</v>
      </c>
      <c r="P969" s="105">
        <f t="shared" si="99"/>
        <v>9775.7462158721173</v>
      </c>
      <c r="Q969" s="97">
        <v>9673</v>
      </c>
      <c r="R969" s="91" t="s">
        <v>74</v>
      </c>
      <c r="S969" s="62"/>
      <c r="T969" s="62"/>
      <c r="U969" s="46"/>
    </row>
    <row r="970" spans="1:21" s="47" customFormat="1" ht="23.1" customHeight="1">
      <c r="A970" s="119" t="s">
        <v>1651</v>
      </c>
      <c r="B970" s="93" t="s">
        <v>805</v>
      </c>
      <c r="C970" s="94">
        <v>1960</v>
      </c>
      <c r="D970" s="94" t="s">
        <v>27</v>
      </c>
      <c r="E970" s="94" t="s">
        <v>26</v>
      </c>
      <c r="F970" s="94">
        <v>2</v>
      </c>
      <c r="G970" s="94">
        <v>2</v>
      </c>
      <c r="H970" s="95">
        <v>777.8</v>
      </c>
      <c r="I970" s="95">
        <v>638.5</v>
      </c>
      <c r="J970" s="95">
        <v>139.30000000000001</v>
      </c>
      <c r="K970" s="97">
        <f t="shared" si="100"/>
        <v>3888800</v>
      </c>
      <c r="L970" s="82">
        <v>0</v>
      </c>
      <c r="M970" s="82">
        <v>0</v>
      </c>
      <c r="N970" s="82">
        <v>0</v>
      </c>
      <c r="O970" s="96">
        <v>3888800</v>
      </c>
      <c r="P970" s="105">
        <f t="shared" si="99"/>
        <v>4999.7428644895863</v>
      </c>
      <c r="Q970" s="97">
        <v>9673</v>
      </c>
      <c r="R970" s="91" t="s">
        <v>74</v>
      </c>
      <c r="S970" s="46"/>
      <c r="T970" s="46"/>
      <c r="U970" s="46"/>
    </row>
    <row r="971" spans="1:21" s="47" customFormat="1" ht="23.1" customHeight="1">
      <c r="A971" s="119" t="s">
        <v>1652</v>
      </c>
      <c r="B971" s="93" t="s">
        <v>808</v>
      </c>
      <c r="C971" s="94">
        <v>1950</v>
      </c>
      <c r="D971" s="94" t="s">
        <v>27</v>
      </c>
      <c r="E971" s="94" t="s">
        <v>26</v>
      </c>
      <c r="F971" s="90">
        <v>2</v>
      </c>
      <c r="G971" s="90">
        <v>2</v>
      </c>
      <c r="H971" s="95">
        <v>820.44</v>
      </c>
      <c r="I971" s="95">
        <v>0</v>
      </c>
      <c r="J971" s="95">
        <v>820.44</v>
      </c>
      <c r="K971" s="97">
        <f t="shared" si="100"/>
        <v>4134190</v>
      </c>
      <c r="L971" s="82">
        <v>0</v>
      </c>
      <c r="M971" s="82">
        <v>0</v>
      </c>
      <c r="N971" s="82">
        <v>0</v>
      </c>
      <c r="O971" s="95">
        <v>4134190</v>
      </c>
      <c r="P971" s="105">
        <f t="shared" si="99"/>
        <v>5038.991272975476</v>
      </c>
      <c r="Q971" s="97">
        <v>9673</v>
      </c>
      <c r="R971" s="91" t="s">
        <v>74</v>
      </c>
      <c r="S971" s="46"/>
      <c r="T971" s="46"/>
      <c r="U971" s="46"/>
    </row>
    <row r="972" spans="1:21" s="47" customFormat="1" ht="23.1" customHeight="1">
      <c r="A972" s="119" t="s">
        <v>1653</v>
      </c>
      <c r="B972" s="93" t="s">
        <v>809</v>
      </c>
      <c r="C972" s="94">
        <v>1950</v>
      </c>
      <c r="D972" s="94" t="s">
        <v>27</v>
      </c>
      <c r="E972" s="94" t="s">
        <v>917</v>
      </c>
      <c r="F972" s="90">
        <v>2</v>
      </c>
      <c r="G972" s="90">
        <v>2</v>
      </c>
      <c r="H972" s="95">
        <v>729.8</v>
      </c>
      <c r="I972" s="95">
        <v>0</v>
      </c>
      <c r="J972" s="95">
        <v>729.8</v>
      </c>
      <c r="K972" s="97">
        <f t="shared" si="100"/>
        <v>2775800</v>
      </c>
      <c r="L972" s="82">
        <v>0</v>
      </c>
      <c r="M972" s="82">
        <v>0</v>
      </c>
      <c r="N972" s="82">
        <v>0</v>
      </c>
      <c r="O972" s="95">
        <v>2775800</v>
      </c>
      <c r="P972" s="105">
        <f t="shared" si="99"/>
        <v>3803.5078103590026</v>
      </c>
      <c r="Q972" s="97">
        <v>9673</v>
      </c>
      <c r="R972" s="91" t="s">
        <v>74</v>
      </c>
      <c r="S972" s="46"/>
      <c r="T972" s="46"/>
      <c r="U972" s="46"/>
    </row>
    <row r="973" spans="1:21" s="47" customFormat="1" ht="23.1" customHeight="1">
      <c r="A973" s="119" t="s">
        <v>1654</v>
      </c>
      <c r="B973" s="93" t="s">
        <v>806</v>
      </c>
      <c r="C973" s="87">
        <v>1952</v>
      </c>
      <c r="D973" s="87" t="s">
        <v>27</v>
      </c>
      <c r="E973" s="87" t="s">
        <v>26</v>
      </c>
      <c r="F973" s="85">
        <v>2</v>
      </c>
      <c r="G973" s="85">
        <v>1</v>
      </c>
      <c r="H973" s="110">
        <v>1545.2</v>
      </c>
      <c r="I973" s="110">
        <v>566.6</v>
      </c>
      <c r="J973" s="110">
        <v>978.6</v>
      </c>
      <c r="K973" s="97">
        <f>SUM(L973:O973)</f>
        <v>2583575</v>
      </c>
      <c r="L973" s="82">
        <v>0</v>
      </c>
      <c r="M973" s="82">
        <v>0</v>
      </c>
      <c r="N973" s="82">
        <v>0</v>
      </c>
      <c r="O973" s="95">
        <v>2583575</v>
      </c>
      <c r="P973" s="105">
        <f>K973/H973</f>
        <v>1672.0003882992492</v>
      </c>
      <c r="Q973" s="97">
        <v>9673</v>
      </c>
      <c r="R973" s="91" t="s">
        <v>72</v>
      </c>
      <c r="S973" s="46"/>
      <c r="T973" s="46"/>
      <c r="U973" s="46"/>
    </row>
    <row r="974" spans="1:21" s="47" customFormat="1" ht="23.1" customHeight="1">
      <c r="A974" s="119" t="s">
        <v>1655</v>
      </c>
      <c r="B974" s="93" t="s">
        <v>807</v>
      </c>
      <c r="C974" s="94">
        <v>1959</v>
      </c>
      <c r="D974" s="94" t="s">
        <v>27</v>
      </c>
      <c r="E974" s="94" t="s">
        <v>26</v>
      </c>
      <c r="F974" s="90">
        <v>4</v>
      </c>
      <c r="G974" s="90">
        <v>2</v>
      </c>
      <c r="H974" s="95">
        <v>1259.8499999999999</v>
      </c>
      <c r="I974" s="95">
        <v>0</v>
      </c>
      <c r="J974" s="95">
        <v>1259.8499999999999</v>
      </c>
      <c r="K974" s="97">
        <f>SUM(L974:O974)</f>
        <v>3088500</v>
      </c>
      <c r="L974" s="82">
        <v>0</v>
      </c>
      <c r="M974" s="82">
        <v>0</v>
      </c>
      <c r="N974" s="82">
        <v>0</v>
      </c>
      <c r="O974" s="95">
        <v>3088500</v>
      </c>
      <c r="P974" s="105">
        <f>K974/H974</f>
        <v>2451.4823193237294</v>
      </c>
      <c r="Q974" s="97">
        <v>9673</v>
      </c>
      <c r="R974" s="91" t="s">
        <v>74</v>
      </c>
      <c r="S974" s="62"/>
      <c r="T974" s="62"/>
      <c r="U974" s="46"/>
    </row>
    <row r="975" spans="1:21" ht="27" customHeight="1">
      <c r="A975" s="138" t="s">
        <v>1981</v>
      </c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</row>
    <row r="976" spans="1:21" ht="36.950000000000003" customHeight="1">
      <c r="A976" s="126" t="s">
        <v>840</v>
      </c>
      <c r="B976" s="126"/>
      <c r="C976" s="88" t="s">
        <v>28</v>
      </c>
      <c r="D976" s="88" t="s">
        <v>28</v>
      </c>
      <c r="E976" s="88" t="s">
        <v>28</v>
      </c>
      <c r="F976" s="36" t="s">
        <v>28</v>
      </c>
      <c r="G976" s="36" t="s">
        <v>28</v>
      </c>
      <c r="H976" s="37">
        <f>SUM(H977:H981)</f>
        <v>3034</v>
      </c>
      <c r="I976" s="37">
        <f t="shared" ref="I976:O976" si="101">SUM(I977:I981)</f>
        <v>1289.5</v>
      </c>
      <c r="J976" s="37">
        <f t="shared" si="101"/>
        <v>3015.3</v>
      </c>
      <c r="K976" s="37">
        <f t="shared" si="101"/>
        <v>10340565.9</v>
      </c>
      <c r="L976" s="37">
        <f t="shared" si="101"/>
        <v>0</v>
      </c>
      <c r="M976" s="37">
        <f t="shared" si="101"/>
        <v>0</v>
      </c>
      <c r="N976" s="37">
        <f t="shared" si="101"/>
        <v>0</v>
      </c>
      <c r="O976" s="37">
        <f t="shared" si="101"/>
        <v>10340565.9</v>
      </c>
      <c r="P976" s="38">
        <f>K976/H976</f>
        <v>3408.2287079762691</v>
      </c>
      <c r="Q976" s="39" t="s">
        <v>28</v>
      </c>
      <c r="R976" s="40" t="s">
        <v>28</v>
      </c>
    </row>
    <row r="977" spans="1:21" ht="21.95" customHeight="1">
      <c r="A977" s="117" t="s">
        <v>1656</v>
      </c>
      <c r="B977" s="93" t="s">
        <v>1758</v>
      </c>
      <c r="C977" s="94">
        <v>1972</v>
      </c>
      <c r="D977" s="94" t="s">
        <v>27</v>
      </c>
      <c r="E977" s="94" t="s">
        <v>26</v>
      </c>
      <c r="F977" s="90">
        <v>2</v>
      </c>
      <c r="G977" s="90">
        <v>1</v>
      </c>
      <c r="H977" s="95">
        <v>217.1</v>
      </c>
      <c r="I977" s="95">
        <v>217.1</v>
      </c>
      <c r="J977" s="95">
        <v>162.4</v>
      </c>
      <c r="K977" s="95">
        <f>SUM(L977:O977)</f>
        <v>401635</v>
      </c>
      <c r="L977" s="95">
        <v>0</v>
      </c>
      <c r="M977" s="95">
        <v>0</v>
      </c>
      <c r="N977" s="95">
        <v>0</v>
      </c>
      <c r="O977" s="95">
        <v>401635</v>
      </c>
      <c r="P977" s="105">
        <f t="shared" ref="P977:P981" si="102">K977/H977</f>
        <v>1850</v>
      </c>
      <c r="Q977" s="95">
        <v>9673</v>
      </c>
      <c r="R977" s="91" t="s">
        <v>72</v>
      </c>
      <c r="S977" s="24"/>
    </row>
    <row r="978" spans="1:21" ht="21.95" customHeight="1">
      <c r="A978" s="117" t="s">
        <v>1657</v>
      </c>
      <c r="B978" s="93" t="s">
        <v>1759</v>
      </c>
      <c r="C978" s="94">
        <v>1971</v>
      </c>
      <c r="D978" s="94" t="s">
        <v>27</v>
      </c>
      <c r="E978" s="94" t="s">
        <v>26</v>
      </c>
      <c r="F978" s="90">
        <v>2</v>
      </c>
      <c r="G978" s="90">
        <v>1</v>
      </c>
      <c r="H978" s="95">
        <v>317.10000000000002</v>
      </c>
      <c r="I978" s="95">
        <v>293.10000000000002</v>
      </c>
      <c r="J978" s="95">
        <v>293.10000000000002</v>
      </c>
      <c r="K978" s="95">
        <f>SUM(L978:O978)</f>
        <v>586635</v>
      </c>
      <c r="L978" s="95">
        <v>0</v>
      </c>
      <c r="M978" s="95">
        <v>0</v>
      </c>
      <c r="N978" s="95">
        <v>0</v>
      </c>
      <c r="O978" s="95">
        <v>586635</v>
      </c>
      <c r="P978" s="105">
        <f t="shared" si="102"/>
        <v>1849.9999999999998</v>
      </c>
      <c r="Q978" s="95">
        <v>9673</v>
      </c>
      <c r="R978" s="91" t="s">
        <v>72</v>
      </c>
    </row>
    <row r="979" spans="1:21" ht="21.95" customHeight="1">
      <c r="A979" s="117" t="s">
        <v>1658</v>
      </c>
      <c r="B979" s="93" t="s">
        <v>1760</v>
      </c>
      <c r="C979" s="94">
        <v>1972</v>
      </c>
      <c r="D979" s="87" t="s">
        <v>27</v>
      </c>
      <c r="E979" s="94" t="s">
        <v>26</v>
      </c>
      <c r="F979" s="90">
        <v>2</v>
      </c>
      <c r="G979" s="90">
        <v>1</v>
      </c>
      <c r="H979" s="95">
        <v>248.9</v>
      </c>
      <c r="I979" s="95">
        <v>248.9</v>
      </c>
      <c r="J979" s="95">
        <v>125</v>
      </c>
      <c r="K979" s="95">
        <f>SUM(L979:O979)</f>
        <v>460465</v>
      </c>
      <c r="L979" s="95">
        <v>0</v>
      </c>
      <c r="M979" s="95">
        <v>0</v>
      </c>
      <c r="N979" s="95">
        <v>0</v>
      </c>
      <c r="O979" s="95">
        <v>460465</v>
      </c>
      <c r="P979" s="105">
        <f t="shared" si="102"/>
        <v>1850</v>
      </c>
      <c r="Q979" s="95">
        <v>9673</v>
      </c>
      <c r="R979" s="91" t="s">
        <v>72</v>
      </c>
    </row>
    <row r="980" spans="1:21" ht="21.95" customHeight="1">
      <c r="A980" s="117" t="s">
        <v>1659</v>
      </c>
      <c r="B980" s="93" t="s">
        <v>1761</v>
      </c>
      <c r="C980" s="94">
        <v>1970</v>
      </c>
      <c r="D980" s="94" t="s">
        <v>27</v>
      </c>
      <c r="E980" s="94" t="s">
        <v>26</v>
      </c>
      <c r="F980" s="90">
        <v>2</v>
      </c>
      <c r="G980" s="90">
        <v>1</v>
      </c>
      <c r="H980" s="95">
        <v>393.6</v>
      </c>
      <c r="I980" s="95">
        <v>357.6</v>
      </c>
      <c r="J980" s="95">
        <v>750.3</v>
      </c>
      <c r="K980" s="95">
        <f>SUM(L980:O980)</f>
        <v>728160</v>
      </c>
      <c r="L980" s="95">
        <v>0</v>
      </c>
      <c r="M980" s="95">
        <v>0</v>
      </c>
      <c r="N980" s="95">
        <v>0</v>
      </c>
      <c r="O980" s="95">
        <v>728160</v>
      </c>
      <c r="P980" s="105">
        <f t="shared" si="102"/>
        <v>1850</v>
      </c>
      <c r="Q980" s="95">
        <v>9673</v>
      </c>
      <c r="R980" s="91" t="s">
        <v>72</v>
      </c>
    </row>
    <row r="981" spans="1:21" s="47" customFormat="1" ht="21.95" customHeight="1">
      <c r="A981" s="117" t="s">
        <v>1660</v>
      </c>
      <c r="B981" s="93" t="s">
        <v>822</v>
      </c>
      <c r="C981" s="94">
        <v>1985</v>
      </c>
      <c r="D981" s="94" t="s">
        <v>27</v>
      </c>
      <c r="E981" s="94" t="s">
        <v>26</v>
      </c>
      <c r="F981" s="90">
        <v>3</v>
      </c>
      <c r="G981" s="90">
        <v>3</v>
      </c>
      <c r="H981" s="96">
        <v>1857.3</v>
      </c>
      <c r="I981" s="96">
        <v>172.8</v>
      </c>
      <c r="J981" s="96">
        <v>1684.5</v>
      </c>
      <c r="K981" s="97">
        <f>SUM(L981:O981)</f>
        <v>8163670.9000000004</v>
      </c>
      <c r="L981" s="96">
        <v>0</v>
      </c>
      <c r="M981" s="96">
        <v>0</v>
      </c>
      <c r="N981" s="96">
        <v>0</v>
      </c>
      <c r="O981" s="95">
        <v>8163670.9000000004</v>
      </c>
      <c r="P981" s="105">
        <f t="shared" si="102"/>
        <v>4395.4508695418081</v>
      </c>
      <c r="Q981" s="97">
        <v>9673</v>
      </c>
      <c r="R981" s="91" t="s">
        <v>74</v>
      </c>
      <c r="S981" s="46"/>
      <c r="T981" s="46"/>
      <c r="U981" s="46"/>
    </row>
    <row r="982" spans="1:21" ht="23.1" customHeight="1">
      <c r="A982" s="138" t="s">
        <v>1982</v>
      </c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</row>
    <row r="983" spans="1:21" ht="36.950000000000003" customHeight="1">
      <c r="A983" s="126" t="s">
        <v>836</v>
      </c>
      <c r="B983" s="126"/>
      <c r="C983" s="88" t="s">
        <v>28</v>
      </c>
      <c r="D983" s="88" t="s">
        <v>28</v>
      </c>
      <c r="E983" s="88" t="s">
        <v>28</v>
      </c>
      <c r="F983" s="36" t="s">
        <v>28</v>
      </c>
      <c r="G983" s="36" t="s">
        <v>28</v>
      </c>
      <c r="H983" s="37">
        <f>SUM(H984:H988)</f>
        <v>1440.1999999999998</v>
      </c>
      <c r="I983" s="37">
        <f t="shared" ref="I983:O983" si="103">SUM(I984:I988)</f>
        <v>470.5</v>
      </c>
      <c r="J983" s="37">
        <f t="shared" si="103"/>
        <v>969.69999999999993</v>
      </c>
      <c r="K983" s="37">
        <f t="shared" si="103"/>
        <v>16367676.5</v>
      </c>
      <c r="L983" s="37">
        <f t="shared" si="103"/>
        <v>0</v>
      </c>
      <c r="M983" s="37">
        <f t="shared" si="103"/>
        <v>0</v>
      </c>
      <c r="N983" s="37">
        <f t="shared" si="103"/>
        <v>0</v>
      </c>
      <c r="O983" s="37">
        <f t="shared" si="103"/>
        <v>16367676.5</v>
      </c>
      <c r="P983" s="38">
        <f>K983/H983</f>
        <v>11364.863560616583</v>
      </c>
      <c r="Q983" s="39" t="s">
        <v>28</v>
      </c>
      <c r="R983" s="40" t="s">
        <v>28</v>
      </c>
    </row>
    <row r="984" spans="1:21" s="47" customFormat="1" ht="21.95" customHeight="1">
      <c r="A984" s="117" t="s">
        <v>1661</v>
      </c>
      <c r="B984" s="93" t="s">
        <v>823</v>
      </c>
      <c r="C984" s="94">
        <v>1960</v>
      </c>
      <c r="D984" s="94" t="s">
        <v>27</v>
      </c>
      <c r="E984" s="94" t="s">
        <v>26</v>
      </c>
      <c r="F984" s="90">
        <v>2</v>
      </c>
      <c r="G984" s="90">
        <v>2</v>
      </c>
      <c r="H984" s="95">
        <v>410.1</v>
      </c>
      <c r="I984" s="95">
        <v>127.1</v>
      </c>
      <c r="J984" s="95">
        <v>283</v>
      </c>
      <c r="K984" s="97">
        <f>SUM(L984:O984)</f>
        <v>4624720</v>
      </c>
      <c r="L984" s="95">
        <v>0</v>
      </c>
      <c r="M984" s="95">
        <v>0</v>
      </c>
      <c r="N984" s="95">
        <v>0</v>
      </c>
      <c r="O984" s="95">
        <v>4624720</v>
      </c>
      <c r="P984" s="105">
        <f>K984/H984</f>
        <v>11277.054376981223</v>
      </c>
      <c r="Q984" s="97">
        <v>9673</v>
      </c>
      <c r="R984" s="91" t="s">
        <v>73</v>
      </c>
      <c r="S984" s="46"/>
      <c r="T984" s="46"/>
      <c r="U984" s="46"/>
    </row>
    <row r="985" spans="1:21" s="47" customFormat="1" ht="21.95" customHeight="1">
      <c r="A985" s="117" t="s">
        <v>1662</v>
      </c>
      <c r="B985" s="93" t="s">
        <v>824</v>
      </c>
      <c r="C985" s="94">
        <v>1960</v>
      </c>
      <c r="D985" s="94" t="s">
        <v>27</v>
      </c>
      <c r="E985" s="94" t="s">
        <v>26</v>
      </c>
      <c r="F985" s="90">
        <v>2</v>
      </c>
      <c r="G985" s="90">
        <v>2</v>
      </c>
      <c r="H985" s="95">
        <v>387.2</v>
      </c>
      <c r="I985" s="95">
        <v>123.9</v>
      </c>
      <c r="J985" s="95">
        <v>263.3</v>
      </c>
      <c r="K985" s="97">
        <f>SUM(L985:O985)</f>
        <v>4427487</v>
      </c>
      <c r="L985" s="95">
        <v>0</v>
      </c>
      <c r="M985" s="95">
        <v>0</v>
      </c>
      <c r="N985" s="95">
        <v>0</v>
      </c>
      <c r="O985" s="95">
        <v>4427487</v>
      </c>
      <c r="P985" s="105">
        <f>K985/H985</f>
        <v>11434.625516528926</v>
      </c>
      <c r="Q985" s="97">
        <v>9673</v>
      </c>
      <c r="R985" s="91" t="s">
        <v>73</v>
      </c>
      <c r="S985" s="46"/>
      <c r="T985" s="46"/>
      <c r="U985" s="46"/>
    </row>
    <row r="986" spans="1:21" s="47" customFormat="1" ht="21.95" customHeight="1">
      <c r="A986" s="145" t="s">
        <v>1663</v>
      </c>
      <c r="B986" s="146" t="s">
        <v>826</v>
      </c>
      <c r="C986" s="127">
        <v>1950</v>
      </c>
      <c r="D986" s="127" t="s">
        <v>27</v>
      </c>
      <c r="E986" s="127" t="s">
        <v>26</v>
      </c>
      <c r="F986" s="142">
        <v>2</v>
      </c>
      <c r="G986" s="142">
        <v>1</v>
      </c>
      <c r="H986" s="148">
        <v>225.3</v>
      </c>
      <c r="I986" s="148">
        <v>61.4</v>
      </c>
      <c r="J986" s="148">
        <v>163.9</v>
      </c>
      <c r="K986" s="97">
        <f>SUM(L986:O986)</f>
        <v>300000</v>
      </c>
      <c r="L986" s="96">
        <v>0</v>
      </c>
      <c r="M986" s="96">
        <v>0</v>
      </c>
      <c r="N986" s="96">
        <v>0</v>
      </c>
      <c r="O986" s="95">
        <v>300000</v>
      </c>
      <c r="P986" s="105">
        <f>K986/H986</f>
        <v>1331.5579227696403</v>
      </c>
      <c r="Q986" s="97">
        <v>9673</v>
      </c>
      <c r="R986" s="91" t="s">
        <v>72</v>
      </c>
      <c r="S986" s="46"/>
      <c r="T986" s="46"/>
      <c r="U986" s="46"/>
    </row>
    <row r="987" spans="1:21" s="47" customFormat="1" ht="21.95" customHeight="1">
      <c r="A987" s="145"/>
      <c r="B987" s="146"/>
      <c r="C987" s="127"/>
      <c r="D987" s="127"/>
      <c r="E987" s="127"/>
      <c r="F987" s="142"/>
      <c r="G987" s="142"/>
      <c r="H987" s="148"/>
      <c r="I987" s="148"/>
      <c r="J987" s="148"/>
      <c r="K987" s="97">
        <f>SUM(L987:O987)</f>
        <v>2749082</v>
      </c>
      <c r="L987" s="96">
        <v>0</v>
      </c>
      <c r="M987" s="96">
        <v>0</v>
      </c>
      <c r="N987" s="96">
        <v>0</v>
      </c>
      <c r="O987" s="95">
        <v>2749082</v>
      </c>
      <c r="P987" s="105">
        <f>K987/H986</f>
        <v>12201.873058144696</v>
      </c>
      <c r="Q987" s="97">
        <v>9673</v>
      </c>
      <c r="R987" s="91" t="s">
        <v>73</v>
      </c>
      <c r="S987" s="46"/>
      <c r="T987" s="46"/>
      <c r="U987" s="46"/>
    </row>
    <row r="988" spans="1:21" s="47" customFormat="1" ht="21.95" customHeight="1">
      <c r="A988" s="117" t="s">
        <v>1664</v>
      </c>
      <c r="B988" s="93" t="s">
        <v>827</v>
      </c>
      <c r="C988" s="94">
        <v>1966</v>
      </c>
      <c r="D988" s="94" t="s">
        <v>27</v>
      </c>
      <c r="E988" s="94" t="s">
        <v>26</v>
      </c>
      <c r="F988" s="90">
        <v>2</v>
      </c>
      <c r="G988" s="90">
        <v>2</v>
      </c>
      <c r="H988" s="96">
        <v>417.6</v>
      </c>
      <c r="I988" s="96">
        <v>158.1</v>
      </c>
      <c r="J988" s="96">
        <v>259.5</v>
      </c>
      <c r="K988" s="97">
        <f>SUM(L988:O988)</f>
        <v>4266387.5</v>
      </c>
      <c r="L988" s="96">
        <v>0</v>
      </c>
      <c r="M988" s="96">
        <v>0</v>
      </c>
      <c r="N988" s="96">
        <v>0</v>
      </c>
      <c r="O988" s="95">
        <v>4266387.5</v>
      </c>
      <c r="P988" s="105">
        <f>K988/H988</f>
        <v>10216.445162835249</v>
      </c>
      <c r="Q988" s="97">
        <v>9673</v>
      </c>
      <c r="R988" s="91" t="s">
        <v>74</v>
      </c>
      <c r="S988" s="46"/>
      <c r="T988" s="46"/>
      <c r="U988" s="46"/>
    </row>
    <row r="989" spans="1:21" ht="23.1" customHeight="1">
      <c r="A989" s="138" t="s">
        <v>1983</v>
      </c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</row>
    <row r="990" spans="1:21" ht="36.950000000000003" customHeight="1">
      <c r="A990" s="126" t="s">
        <v>1934</v>
      </c>
      <c r="B990" s="126"/>
      <c r="C990" s="88" t="s">
        <v>28</v>
      </c>
      <c r="D990" s="88" t="s">
        <v>28</v>
      </c>
      <c r="E990" s="88" t="s">
        <v>28</v>
      </c>
      <c r="F990" s="36" t="s">
        <v>28</v>
      </c>
      <c r="G990" s="36" t="s">
        <v>28</v>
      </c>
      <c r="H990" s="37">
        <f>SUM(H991)</f>
        <v>3650.8</v>
      </c>
      <c r="I990" s="37">
        <f t="shared" ref="I990:O990" si="104">SUM(I991)</f>
        <v>67.400000000000006</v>
      </c>
      <c r="J990" s="37">
        <f t="shared" si="104"/>
        <v>3232.5</v>
      </c>
      <c r="K990" s="37">
        <f t="shared" si="104"/>
        <v>7584140</v>
      </c>
      <c r="L990" s="37">
        <f t="shared" si="104"/>
        <v>0</v>
      </c>
      <c r="M990" s="37">
        <f t="shared" si="104"/>
        <v>0</v>
      </c>
      <c r="N990" s="37">
        <f t="shared" si="104"/>
        <v>0</v>
      </c>
      <c r="O990" s="37">
        <f t="shared" si="104"/>
        <v>7584140</v>
      </c>
      <c r="P990" s="38">
        <f>K990/H990</f>
        <v>2077.3912567108578</v>
      </c>
      <c r="Q990" s="39" t="s">
        <v>28</v>
      </c>
      <c r="R990" s="40" t="s">
        <v>28</v>
      </c>
    </row>
    <row r="991" spans="1:21" s="47" customFormat="1" ht="21.95" customHeight="1">
      <c r="A991" s="117" t="s">
        <v>1665</v>
      </c>
      <c r="B991" s="93" t="s">
        <v>1935</v>
      </c>
      <c r="C991" s="94">
        <v>1984</v>
      </c>
      <c r="D991" s="94">
        <v>2014</v>
      </c>
      <c r="E991" s="94" t="s">
        <v>29</v>
      </c>
      <c r="F991" s="90">
        <v>5</v>
      </c>
      <c r="G991" s="90">
        <v>3</v>
      </c>
      <c r="H991" s="95">
        <v>3650.8</v>
      </c>
      <c r="I991" s="95">
        <v>67.400000000000006</v>
      </c>
      <c r="J991" s="95">
        <v>3232.5</v>
      </c>
      <c r="K991" s="97">
        <f>SUM(L991:O991)</f>
        <v>7584140</v>
      </c>
      <c r="L991" s="95">
        <v>0</v>
      </c>
      <c r="M991" s="95">
        <v>0</v>
      </c>
      <c r="N991" s="95">
        <v>0</v>
      </c>
      <c r="O991" s="95">
        <v>7584140</v>
      </c>
      <c r="P991" s="105">
        <f>K991/H991</f>
        <v>2077.3912567108578</v>
      </c>
      <c r="Q991" s="97">
        <v>9673</v>
      </c>
      <c r="R991" s="91" t="s">
        <v>74</v>
      </c>
      <c r="S991" s="46"/>
      <c r="T991" s="46"/>
      <c r="U991" s="46"/>
    </row>
    <row r="992" spans="1:21" ht="23.1" customHeight="1">
      <c r="A992" s="138" t="s">
        <v>1984</v>
      </c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</row>
    <row r="993" spans="1:21" ht="36.950000000000003" customHeight="1">
      <c r="A993" s="126" t="s">
        <v>1927</v>
      </c>
      <c r="B993" s="126"/>
      <c r="C993" s="88" t="s">
        <v>28</v>
      </c>
      <c r="D993" s="88" t="s">
        <v>28</v>
      </c>
      <c r="E993" s="88" t="s">
        <v>28</v>
      </c>
      <c r="F993" s="36" t="s">
        <v>28</v>
      </c>
      <c r="G993" s="36" t="s">
        <v>28</v>
      </c>
      <c r="H993" s="37">
        <f>SUM(H994)</f>
        <v>487.7</v>
      </c>
      <c r="I993" s="37">
        <f t="shared" ref="I993:O993" si="105">SUM(I994)</f>
        <v>0</v>
      </c>
      <c r="J993" s="37">
        <f t="shared" si="105"/>
        <v>284.89999999999998</v>
      </c>
      <c r="K993" s="37">
        <f t="shared" si="105"/>
        <v>7615679</v>
      </c>
      <c r="L993" s="37">
        <f t="shared" si="105"/>
        <v>0</v>
      </c>
      <c r="M993" s="37">
        <f t="shared" si="105"/>
        <v>0</v>
      </c>
      <c r="N993" s="37">
        <f t="shared" si="105"/>
        <v>0</v>
      </c>
      <c r="O993" s="37">
        <f t="shared" si="105"/>
        <v>7615679</v>
      </c>
      <c r="P993" s="38">
        <f>K993/H993</f>
        <v>15615.499282345705</v>
      </c>
      <c r="Q993" s="39" t="s">
        <v>28</v>
      </c>
      <c r="R993" s="40" t="s">
        <v>28</v>
      </c>
    </row>
    <row r="994" spans="1:21" s="47" customFormat="1" ht="24.95" customHeight="1">
      <c r="A994" s="117" t="s">
        <v>1666</v>
      </c>
      <c r="B994" s="93" t="s">
        <v>1928</v>
      </c>
      <c r="C994" s="94">
        <v>1989</v>
      </c>
      <c r="D994" s="94" t="s">
        <v>27</v>
      </c>
      <c r="E994" s="94" t="s">
        <v>29</v>
      </c>
      <c r="F994" s="90">
        <v>2</v>
      </c>
      <c r="G994" s="90">
        <v>2</v>
      </c>
      <c r="H994" s="95">
        <v>487.7</v>
      </c>
      <c r="I994" s="95">
        <v>0</v>
      </c>
      <c r="J994" s="95">
        <v>284.89999999999998</v>
      </c>
      <c r="K994" s="97">
        <f>SUM(L994:O994)</f>
        <v>7615679</v>
      </c>
      <c r="L994" s="95">
        <v>0</v>
      </c>
      <c r="M994" s="95">
        <v>0</v>
      </c>
      <c r="N994" s="95">
        <v>0</v>
      </c>
      <c r="O994" s="95">
        <v>7615679</v>
      </c>
      <c r="P994" s="105">
        <f>K994/H994</f>
        <v>15615.499282345705</v>
      </c>
      <c r="Q994" s="97">
        <v>9673</v>
      </c>
      <c r="R994" s="91" t="s">
        <v>73</v>
      </c>
      <c r="S994" s="46"/>
      <c r="T994" s="46"/>
      <c r="U994" s="46"/>
    </row>
    <row r="995" spans="1:21" ht="23.25" customHeight="1">
      <c r="A995" s="138" t="s">
        <v>1985</v>
      </c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</row>
    <row r="996" spans="1:21" ht="34.5" customHeight="1">
      <c r="A996" s="126" t="s">
        <v>837</v>
      </c>
      <c r="B996" s="126"/>
      <c r="C996" s="88" t="s">
        <v>28</v>
      </c>
      <c r="D996" s="88" t="s">
        <v>28</v>
      </c>
      <c r="E996" s="88" t="s">
        <v>28</v>
      </c>
      <c r="F996" s="36" t="s">
        <v>28</v>
      </c>
      <c r="G996" s="36" t="s">
        <v>28</v>
      </c>
      <c r="H996" s="37">
        <f>SUM(H997:H998)</f>
        <v>657.7</v>
      </c>
      <c r="I996" s="37">
        <f t="shared" ref="I996:O996" si="106">SUM(I997:I998)</f>
        <v>203.39999999999998</v>
      </c>
      <c r="J996" s="37">
        <f t="shared" si="106"/>
        <v>454.29999999999995</v>
      </c>
      <c r="K996" s="37">
        <f t="shared" si="106"/>
        <v>7069230.2000000002</v>
      </c>
      <c r="L996" s="37">
        <f t="shared" si="106"/>
        <v>0</v>
      </c>
      <c r="M996" s="37">
        <f t="shared" si="106"/>
        <v>0</v>
      </c>
      <c r="N996" s="37">
        <f t="shared" si="106"/>
        <v>0</v>
      </c>
      <c r="O996" s="37">
        <f t="shared" si="106"/>
        <v>7069230.2000000002</v>
      </c>
      <c r="P996" s="38">
        <f>K996/H996</f>
        <v>10748.4114337844</v>
      </c>
      <c r="Q996" s="39" t="s">
        <v>28</v>
      </c>
      <c r="R996" s="40" t="s">
        <v>28</v>
      </c>
    </row>
    <row r="997" spans="1:21" s="47" customFormat="1" ht="21" customHeight="1">
      <c r="A997" s="116" t="s">
        <v>1667</v>
      </c>
      <c r="B997" s="93" t="s">
        <v>815</v>
      </c>
      <c r="C997" s="94">
        <v>1960</v>
      </c>
      <c r="D997" s="94">
        <v>2010</v>
      </c>
      <c r="E997" s="94" t="s">
        <v>26</v>
      </c>
      <c r="F997" s="90">
        <v>2</v>
      </c>
      <c r="G997" s="90">
        <v>2</v>
      </c>
      <c r="H997" s="95">
        <v>377.8</v>
      </c>
      <c r="I997" s="95">
        <v>115.6</v>
      </c>
      <c r="J997" s="95">
        <v>262.2</v>
      </c>
      <c r="K997" s="97">
        <f>SUM(L997:O997)</f>
        <v>3882745</v>
      </c>
      <c r="L997" s="95">
        <v>0</v>
      </c>
      <c r="M997" s="95">
        <v>0</v>
      </c>
      <c r="N997" s="95">
        <v>0</v>
      </c>
      <c r="O997" s="95">
        <v>3882745</v>
      </c>
      <c r="P997" s="105">
        <f>K997/H997</f>
        <v>10277.249867654844</v>
      </c>
      <c r="Q997" s="97">
        <v>9673</v>
      </c>
      <c r="R997" s="91" t="s">
        <v>74</v>
      </c>
      <c r="S997" s="46"/>
      <c r="T997" s="46"/>
      <c r="U997" s="46"/>
    </row>
    <row r="998" spans="1:21" s="47" customFormat="1" ht="21" customHeight="1">
      <c r="A998" s="117" t="s">
        <v>1668</v>
      </c>
      <c r="B998" s="93" t="s">
        <v>816</v>
      </c>
      <c r="C998" s="94">
        <v>1956</v>
      </c>
      <c r="D998" s="91">
        <v>2010</v>
      </c>
      <c r="E998" s="94" t="s">
        <v>26</v>
      </c>
      <c r="F998" s="90">
        <v>2</v>
      </c>
      <c r="G998" s="90">
        <v>1</v>
      </c>
      <c r="H998" s="95">
        <v>279.89999999999998</v>
      </c>
      <c r="I998" s="95">
        <v>87.8</v>
      </c>
      <c r="J998" s="95">
        <v>192.1</v>
      </c>
      <c r="K998" s="97">
        <f>SUM(L998:O998)</f>
        <v>3186485.2</v>
      </c>
      <c r="L998" s="95">
        <v>0</v>
      </c>
      <c r="M998" s="95">
        <v>0</v>
      </c>
      <c r="N998" s="95">
        <v>0</v>
      </c>
      <c r="O998" s="95">
        <v>3186485.2</v>
      </c>
      <c r="P998" s="105">
        <f>K998/H998</f>
        <v>11384.37013219007</v>
      </c>
      <c r="Q998" s="97">
        <v>9673</v>
      </c>
      <c r="R998" s="91" t="s">
        <v>74</v>
      </c>
      <c r="S998" s="46"/>
      <c r="T998" s="46"/>
      <c r="U998" s="62"/>
    </row>
    <row r="999" spans="1:21" ht="24.95" customHeight="1">
      <c r="A999" s="138" t="s">
        <v>1986</v>
      </c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</row>
    <row r="1000" spans="1:21" ht="30.75" customHeight="1">
      <c r="A1000" s="126" t="s">
        <v>838</v>
      </c>
      <c r="B1000" s="126"/>
      <c r="C1000" s="88" t="s">
        <v>28</v>
      </c>
      <c r="D1000" s="88" t="s">
        <v>28</v>
      </c>
      <c r="E1000" s="88" t="s">
        <v>28</v>
      </c>
      <c r="F1000" s="36" t="s">
        <v>28</v>
      </c>
      <c r="G1000" s="36" t="s">
        <v>28</v>
      </c>
      <c r="H1000" s="37">
        <f>SUM(H1001:H1007)</f>
        <v>2820</v>
      </c>
      <c r="I1000" s="37">
        <f t="shared" ref="I1000:O1000" si="107">SUM(I1001:I1007)</f>
        <v>124.8</v>
      </c>
      <c r="J1000" s="37">
        <f t="shared" si="107"/>
        <v>2205</v>
      </c>
      <c r="K1000" s="37">
        <f t="shared" si="107"/>
        <v>23351610</v>
      </c>
      <c r="L1000" s="37">
        <f t="shared" si="107"/>
        <v>0</v>
      </c>
      <c r="M1000" s="37">
        <f t="shared" si="107"/>
        <v>0</v>
      </c>
      <c r="N1000" s="37">
        <f t="shared" si="107"/>
        <v>0</v>
      </c>
      <c r="O1000" s="37">
        <f t="shared" si="107"/>
        <v>23351610</v>
      </c>
      <c r="P1000" s="38">
        <f>K1000/H1000</f>
        <v>8280.7127659574471</v>
      </c>
      <c r="Q1000" s="39" t="s">
        <v>28</v>
      </c>
      <c r="R1000" s="40" t="s">
        <v>28</v>
      </c>
    </row>
    <row r="1001" spans="1:21" s="47" customFormat="1" ht="21" customHeight="1">
      <c r="A1001" s="117" t="s">
        <v>1669</v>
      </c>
      <c r="B1001" s="93" t="s">
        <v>810</v>
      </c>
      <c r="C1001" s="112">
        <v>1955</v>
      </c>
      <c r="D1001" s="94" t="s">
        <v>27</v>
      </c>
      <c r="E1001" s="94" t="s">
        <v>26</v>
      </c>
      <c r="F1001" s="90">
        <v>2</v>
      </c>
      <c r="G1001" s="90">
        <v>1</v>
      </c>
      <c r="H1001" s="95">
        <v>449</v>
      </c>
      <c r="I1001" s="95">
        <v>0</v>
      </c>
      <c r="J1001" s="95">
        <v>406</v>
      </c>
      <c r="K1001" s="97">
        <f t="shared" ref="K1001:K1007" si="108">SUM(L1001:O1001)</f>
        <v>4745385</v>
      </c>
      <c r="L1001" s="95">
        <v>0</v>
      </c>
      <c r="M1001" s="95">
        <v>0</v>
      </c>
      <c r="N1001" s="95">
        <v>0</v>
      </c>
      <c r="O1001" s="84">
        <v>4745385</v>
      </c>
      <c r="P1001" s="105">
        <f t="shared" ref="P1001:P1005" si="109">K1001/H1001</f>
        <v>10568.786191536748</v>
      </c>
      <c r="Q1001" s="97">
        <v>9673</v>
      </c>
      <c r="R1001" s="91" t="s">
        <v>72</v>
      </c>
      <c r="S1001" s="46"/>
      <c r="T1001" s="46"/>
      <c r="U1001" s="46"/>
    </row>
    <row r="1002" spans="1:21" s="46" customFormat="1" ht="21" customHeight="1">
      <c r="A1002" s="117" t="s">
        <v>1670</v>
      </c>
      <c r="B1002" s="93" t="s">
        <v>811</v>
      </c>
      <c r="C1002" s="76">
        <v>1955</v>
      </c>
      <c r="D1002" s="94" t="s">
        <v>27</v>
      </c>
      <c r="E1002" s="94" t="s">
        <v>26</v>
      </c>
      <c r="F1002" s="90">
        <v>2</v>
      </c>
      <c r="G1002" s="90">
        <v>1</v>
      </c>
      <c r="H1002" s="82">
        <v>445</v>
      </c>
      <c r="I1002" s="82">
        <v>0</v>
      </c>
      <c r="J1002" s="82">
        <v>411</v>
      </c>
      <c r="K1002" s="97">
        <f t="shared" si="108"/>
        <v>4341415</v>
      </c>
      <c r="L1002" s="82">
        <v>0</v>
      </c>
      <c r="M1002" s="82">
        <v>0</v>
      </c>
      <c r="N1002" s="82">
        <v>0</v>
      </c>
      <c r="O1002" s="70">
        <v>4341415</v>
      </c>
      <c r="P1002" s="105">
        <f t="shared" si="109"/>
        <v>9755.9887640449433</v>
      </c>
      <c r="Q1002" s="97">
        <v>9673</v>
      </c>
      <c r="R1002" s="91" t="s">
        <v>72</v>
      </c>
    </row>
    <row r="1003" spans="1:21" s="46" customFormat="1" ht="21" customHeight="1">
      <c r="A1003" s="117" t="s">
        <v>1671</v>
      </c>
      <c r="B1003" s="93" t="s">
        <v>812</v>
      </c>
      <c r="C1003" s="112">
        <v>1959</v>
      </c>
      <c r="D1003" s="94" t="s">
        <v>27</v>
      </c>
      <c r="E1003" s="94" t="s">
        <v>26</v>
      </c>
      <c r="F1003" s="90">
        <v>2</v>
      </c>
      <c r="G1003" s="90">
        <v>1</v>
      </c>
      <c r="H1003" s="96">
        <v>299</v>
      </c>
      <c r="I1003" s="96">
        <v>0</v>
      </c>
      <c r="J1003" s="96">
        <v>275</v>
      </c>
      <c r="K1003" s="97">
        <f t="shared" si="108"/>
        <v>3418450</v>
      </c>
      <c r="L1003" s="96">
        <v>0</v>
      </c>
      <c r="M1003" s="96">
        <v>0</v>
      </c>
      <c r="N1003" s="96">
        <v>0</v>
      </c>
      <c r="O1003" s="84">
        <v>3418450</v>
      </c>
      <c r="P1003" s="105">
        <f t="shared" si="109"/>
        <v>11432.943143812709</v>
      </c>
      <c r="Q1003" s="97">
        <v>9673</v>
      </c>
      <c r="R1003" s="91" t="s">
        <v>73</v>
      </c>
    </row>
    <row r="1004" spans="1:21" s="47" customFormat="1" ht="21" customHeight="1">
      <c r="A1004" s="117" t="s">
        <v>1672</v>
      </c>
      <c r="B1004" s="93" t="s">
        <v>813</v>
      </c>
      <c r="C1004" s="112">
        <v>1961</v>
      </c>
      <c r="D1004" s="94" t="s">
        <v>27</v>
      </c>
      <c r="E1004" s="94" t="s">
        <v>26</v>
      </c>
      <c r="F1004" s="90">
        <v>2</v>
      </c>
      <c r="G1004" s="90">
        <v>2</v>
      </c>
      <c r="H1004" s="96">
        <v>407</v>
      </c>
      <c r="I1004" s="96">
        <v>0</v>
      </c>
      <c r="J1004" s="96">
        <v>362</v>
      </c>
      <c r="K1004" s="97">
        <f t="shared" si="108"/>
        <v>3677650</v>
      </c>
      <c r="L1004" s="96">
        <v>0</v>
      </c>
      <c r="M1004" s="96">
        <v>0</v>
      </c>
      <c r="N1004" s="96">
        <v>0</v>
      </c>
      <c r="O1004" s="84">
        <v>3677650</v>
      </c>
      <c r="P1004" s="105">
        <f t="shared" si="109"/>
        <v>9035.9950859950859</v>
      </c>
      <c r="Q1004" s="97">
        <v>9673</v>
      </c>
      <c r="R1004" s="91" t="s">
        <v>73</v>
      </c>
      <c r="S1004" s="62"/>
      <c r="T1004" s="62"/>
      <c r="U1004" s="46"/>
    </row>
    <row r="1005" spans="1:21" s="47" customFormat="1" ht="21" customHeight="1">
      <c r="A1005" s="117" t="s">
        <v>1673</v>
      </c>
      <c r="B1005" s="93" t="s">
        <v>814</v>
      </c>
      <c r="C1005" s="112">
        <v>1968</v>
      </c>
      <c r="D1005" s="94" t="s">
        <v>27</v>
      </c>
      <c r="E1005" s="94" t="s">
        <v>26</v>
      </c>
      <c r="F1005" s="91" t="s">
        <v>299</v>
      </c>
      <c r="G1005" s="91" t="s">
        <v>299</v>
      </c>
      <c r="H1005" s="96">
        <v>375</v>
      </c>
      <c r="I1005" s="96">
        <v>124.8</v>
      </c>
      <c r="J1005" s="96">
        <v>250.2</v>
      </c>
      <c r="K1005" s="97">
        <f t="shared" si="108"/>
        <v>1716860</v>
      </c>
      <c r="L1005" s="96">
        <v>0</v>
      </c>
      <c r="M1005" s="96">
        <v>0</v>
      </c>
      <c r="N1005" s="96">
        <v>0</v>
      </c>
      <c r="O1005" s="69">
        <v>1716860</v>
      </c>
      <c r="P1005" s="105">
        <f t="shared" si="109"/>
        <v>4578.2933333333331</v>
      </c>
      <c r="Q1005" s="97">
        <v>9673</v>
      </c>
      <c r="R1005" s="91" t="s">
        <v>74</v>
      </c>
      <c r="S1005" s="46"/>
      <c r="T1005" s="46"/>
      <c r="U1005" s="46"/>
    </row>
    <row r="1006" spans="1:21" s="47" customFormat="1" ht="21" customHeight="1">
      <c r="A1006" s="117" t="s">
        <v>1674</v>
      </c>
      <c r="B1006" s="93" t="s">
        <v>820</v>
      </c>
      <c r="C1006" s="94">
        <v>1968</v>
      </c>
      <c r="D1006" s="94" t="s">
        <v>27</v>
      </c>
      <c r="E1006" s="94" t="s">
        <v>26</v>
      </c>
      <c r="F1006" s="99">
        <v>2</v>
      </c>
      <c r="G1006" s="99">
        <v>2</v>
      </c>
      <c r="H1006" s="96">
        <v>422.5</v>
      </c>
      <c r="I1006" s="96">
        <v>0</v>
      </c>
      <c r="J1006" s="96">
        <v>250.4</v>
      </c>
      <c r="K1006" s="97">
        <f t="shared" si="108"/>
        <v>3714850</v>
      </c>
      <c r="L1006" s="96">
        <v>0</v>
      </c>
      <c r="M1006" s="96">
        <v>0</v>
      </c>
      <c r="N1006" s="96">
        <v>0</v>
      </c>
      <c r="O1006" s="84">
        <v>3714850</v>
      </c>
      <c r="P1006" s="105">
        <f>K1006/H1006</f>
        <v>8792.544378698225</v>
      </c>
      <c r="Q1006" s="97">
        <v>9673</v>
      </c>
      <c r="R1006" s="91" t="s">
        <v>74</v>
      </c>
      <c r="S1006" s="46"/>
      <c r="T1006" s="46"/>
      <c r="U1006" s="46"/>
    </row>
    <row r="1007" spans="1:21" s="47" customFormat="1" ht="21" customHeight="1">
      <c r="A1007" s="117" t="s">
        <v>1675</v>
      </c>
      <c r="B1007" s="93" t="s">
        <v>821</v>
      </c>
      <c r="C1007" s="94">
        <v>1992</v>
      </c>
      <c r="D1007" s="94" t="s">
        <v>27</v>
      </c>
      <c r="E1007" s="94" t="s">
        <v>26</v>
      </c>
      <c r="F1007" s="99">
        <v>2</v>
      </c>
      <c r="G1007" s="99">
        <v>2</v>
      </c>
      <c r="H1007" s="96">
        <v>422.5</v>
      </c>
      <c r="I1007" s="96">
        <v>0</v>
      </c>
      <c r="J1007" s="96">
        <v>250.4</v>
      </c>
      <c r="K1007" s="97">
        <f t="shared" si="108"/>
        <v>1737000</v>
      </c>
      <c r="L1007" s="96">
        <v>0</v>
      </c>
      <c r="M1007" s="96">
        <v>0</v>
      </c>
      <c r="N1007" s="96">
        <v>0</v>
      </c>
      <c r="O1007" s="84">
        <v>1737000</v>
      </c>
      <c r="P1007" s="105">
        <f>K1007/H1007</f>
        <v>4111.2426035502958</v>
      </c>
      <c r="Q1007" s="97">
        <v>9673</v>
      </c>
      <c r="R1007" s="91" t="s">
        <v>74</v>
      </c>
      <c r="S1007" s="46"/>
      <c r="T1007" s="46"/>
      <c r="U1007" s="46"/>
    </row>
    <row r="1008" spans="1:21" ht="30" customHeight="1">
      <c r="A1008" s="138" t="s">
        <v>1987</v>
      </c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</row>
    <row r="1009" spans="1:21" ht="39.950000000000003" customHeight="1">
      <c r="A1009" s="126" t="s">
        <v>839</v>
      </c>
      <c r="B1009" s="126"/>
      <c r="C1009" s="88" t="s">
        <v>28</v>
      </c>
      <c r="D1009" s="88" t="s">
        <v>28</v>
      </c>
      <c r="E1009" s="88" t="s">
        <v>28</v>
      </c>
      <c r="F1009" s="36" t="s">
        <v>28</v>
      </c>
      <c r="G1009" s="36" t="s">
        <v>28</v>
      </c>
      <c r="H1009" s="37">
        <f>SUM(H1010:H1024)</f>
        <v>5776.0000000000009</v>
      </c>
      <c r="I1009" s="37">
        <f t="shared" ref="I1009:O1009" si="110">SUM(I1010:I1024)</f>
        <v>122.8</v>
      </c>
      <c r="J1009" s="37">
        <f t="shared" si="110"/>
        <v>3997.7000000000007</v>
      </c>
      <c r="K1009" s="37">
        <f t="shared" si="110"/>
        <v>45897132.5</v>
      </c>
      <c r="L1009" s="37">
        <f t="shared" si="110"/>
        <v>0</v>
      </c>
      <c r="M1009" s="37">
        <f t="shared" si="110"/>
        <v>0</v>
      </c>
      <c r="N1009" s="37">
        <f t="shared" si="110"/>
        <v>0</v>
      </c>
      <c r="O1009" s="37">
        <f t="shared" si="110"/>
        <v>45897132.5</v>
      </c>
      <c r="P1009" s="38">
        <f>K1009/H1009</f>
        <v>7946.1794494459818</v>
      </c>
      <c r="Q1009" s="39" t="s">
        <v>28</v>
      </c>
      <c r="R1009" s="40" t="s">
        <v>28</v>
      </c>
    </row>
    <row r="1010" spans="1:21" s="47" customFormat="1" ht="23.1" customHeight="1">
      <c r="A1010" s="117" t="s">
        <v>1676</v>
      </c>
      <c r="B1010" s="93" t="s">
        <v>817</v>
      </c>
      <c r="C1010" s="94">
        <v>1961</v>
      </c>
      <c r="D1010" s="94" t="s">
        <v>27</v>
      </c>
      <c r="E1010" s="94" t="s">
        <v>26</v>
      </c>
      <c r="F1010" s="90">
        <v>2</v>
      </c>
      <c r="G1010" s="90">
        <v>2</v>
      </c>
      <c r="H1010" s="96">
        <v>453</v>
      </c>
      <c r="I1010" s="96">
        <v>0</v>
      </c>
      <c r="J1010" s="96">
        <v>386.6</v>
      </c>
      <c r="K1010" s="97">
        <f t="shared" ref="K1010:K1024" si="111">SUM(L1010:O1010)</f>
        <v>1911900</v>
      </c>
      <c r="L1010" s="96">
        <v>0</v>
      </c>
      <c r="M1010" s="96">
        <v>0</v>
      </c>
      <c r="N1010" s="96">
        <v>0</v>
      </c>
      <c r="O1010" s="84">
        <v>1911900</v>
      </c>
      <c r="P1010" s="105">
        <f t="shared" ref="P1010:P1024" si="112">K1010/H1010</f>
        <v>4220.5298013245038</v>
      </c>
      <c r="Q1010" s="97">
        <v>9673</v>
      </c>
      <c r="R1010" s="27" t="s">
        <v>73</v>
      </c>
      <c r="S1010" s="46"/>
      <c r="T1010" s="46"/>
      <c r="U1010" s="46"/>
    </row>
    <row r="1011" spans="1:21" s="47" customFormat="1" ht="23.1" customHeight="1">
      <c r="A1011" s="117" t="s">
        <v>1677</v>
      </c>
      <c r="B1011" s="93" t="s">
        <v>818</v>
      </c>
      <c r="C1011" s="94">
        <v>1961</v>
      </c>
      <c r="D1011" s="94" t="s">
        <v>27</v>
      </c>
      <c r="E1011" s="94" t="s">
        <v>26</v>
      </c>
      <c r="F1011" s="90">
        <v>2</v>
      </c>
      <c r="G1011" s="90">
        <v>2</v>
      </c>
      <c r="H1011" s="96">
        <v>455.2</v>
      </c>
      <c r="I1011" s="96">
        <v>0</v>
      </c>
      <c r="J1011" s="96">
        <v>388.8</v>
      </c>
      <c r="K1011" s="97">
        <f t="shared" si="111"/>
        <v>1896000</v>
      </c>
      <c r="L1011" s="96">
        <v>0</v>
      </c>
      <c r="M1011" s="96">
        <v>0</v>
      </c>
      <c r="N1011" s="96">
        <v>0</v>
      </c>
      <c r="O1011" s="84">
        <v>1896000</v>
      </c>
      <c r="P1011" s="105">
        <f t="shared" si="112"/>
        <v>4165.2021089630935</v>
      </c>
      <c r="Q1011" s="97">
        <v>9673</v>
      </c>
      <c r="R1011" s="27" t="s">
        <v>73</v>
      </c>
      <c r="S1011" s="46"/>
      <c r="T1011" s="46"/>
      <c r="U1011" s="46"/>
    </row>
    <row r="1012" spans="1:21" s="47" customFormat="1" ht="23.1" customHeight="1">
      <c r="A1012" s="117" t="s">
        <v>1678</v>
      </c>
      <c r="B1012" s="93" t="s">
        <v>819</v>
      </c>
      <c r="C1012" s="94">
        <v>1962</v>
      </c>
      <c r="D1012" s="94" t="s">
        <v>27</v>
      </c>
      <c r="E1012" s="94" t="s">
        <v>26</v>
      </c>
      <c r="F1012" s="90">
        <v>2</v>
      </c>
      <c r="G1012" s="90">
        <v>1</v>
      </c>
      <c r="H1012" s="96">
        <v>370.9</v>
      </c>
      <c r="I1012" s="96">
        <v>0</v>
      </c>
      <c r="J1012" s="96">
        <v>276.5</v>
      </c>
      <c r="K1012" s="97">
        <f t="shared" si="111"/>
        <v>3928965.5</v>
      </c>
      <c r="L1012" s="96">
        <v>0</v>
      </c>
      <c r="M1012" s="96">
        <v>0</v>
      </c>
      <c r="N1012" s="96">
        <v>0</v>
      </c>
      <c r="O1012" s="84">
        <v>3928965.5</v>
      </c>
      <c r="P1012" s="105">
        <f t="shared" si="112"/>
        <v>10593.058775950392</v>
      </c>
      <c r="Q1012" s="97">
        <v>9673</v>
      </c>
      <c r="R1012" s="91" t="s">
        <v>74</v>
      </c>
      <c r="S1012" s="46"/>
      <c r="T1012" s="46"/>
      <c r="U1012" s="46"/>
    </row>
    <row r="1013" spans="1:21" s="47" customFormat="1" ht="23.1" customHeight="1">
      <c r="A1013" s="117" t="s">
        <v>1679</v>
      </c>
      <c r="B1013" s="93" t="s">
        <v>825</v>
      </c>
      <c r="C1013" s="94">
        <v>1963</v>
      </c>
      <c r="D1013" s="94" t="s">
        <v>27</v>
      </c>
      <c r="E1013" s="94" t="s">
        <v>26</v>
      </c>
      <c r="F1013" s="90">
        <v>2</v>
      </c>
      <c r="G1013" s="90">
        <v>1</v>
      </c>
      <c r="H1013" s="96">
        <v>374</v>
      </c>
      <c r="I1013" s="96">
        <v>0</v>
      </c>
      <c r="J1013" s="96">
        <v>280.3</v>
      </c>
      <c r="K1013" s="97">
        <f t="shared" si="111"/>
        <v>5004600</v>
      </c>
      <c r="L1013" s="96">
        <v>0</v>
      </c>
      <c r="M1013" s="96">
        <v>0</v>
      </c>
      <c r="N1013" s="96">
        <v>0</v>
      </c>
      <c r="O1013" s="84">
        <v>5004600</v>
      </c>
      <c r="P1013" s="105">
        <f t="shared" si="112"/>
        <v>13381.283422459894</v>
      </c>
      <c r="Q1013" s="97">
        <v>9673</v>
      </c>
      <c r="R1013" s="91" t="s">
        <v>74</v>
      </c>
      <c r="S1013" s="46"/>
      <c r="T1013" s="46"/>
      <c r="U1013" s="46"/>
    </row>
    <row r="1014" spans="1:21" s="47" customFormat="1" ht="23.1" customHeight="1">
      <c r="A1014" s="145" t="s">
        <v>1680</v>
      </c>
      <c r="B1014" s="146" t="s">
        <v>828</v>
      </c>
      <c r="C1014" s="127">
        <v>1956</v>
      </c>
      <c r="D1014" s="127" t="s">
        <v>27</v>
      </c>
      <c r="E1014" s="127" t="s">
        <v>26</v>
      </c>
      <c r="F1014" s="142">
        <v>2</v>
      </c>
      <c r="G1014" s="142">
        <v>2</v>
      </c>
      <c r="H1014" s="148">
        <v>559.1</v>
      </c>
      <c r="I1014" s="148">
        <v>0</v>
      </c>
      <c r="J1014" s="148">
        <v>361.1</v>
      </c>
      <c r="K1014" s="97">
        <f t="shared" si="111"/>
        <v>300000</v>
      </c>
      <c r="L1014" s="96">
        <v>0</v>
      </c>
      <c r="M1014" s="96">
        <v>0</v>
      </c>
      <c r="N1014" s="96">
        <v>0</v>
      </c>
      <c r="O1014" s="84">
        <v>300000</v>
      </c>
      <c r="P1014" s="105">
        <f t="shared" si="112"/>
        <v>536.57664103022717</v>
      </c>
      <c r="Q1014" s="97">
        <v>9673</v>
      </c>
      <c r="R1014" s="91" t="s">
        <v>72</v>
      </c>
      <c r="S1014" s="46"/>
      <c r="T1014" s="46"/>
      <c r="U1014" s="46"/>
    </row>
    <row r="1015" spans="1:21" s="47" customFormat="1" ht="23.1" customHeight="1">
      <c r="A1015" s="145"/>
      <c r="B1015" s="146"/>
      <c r="C1015" s="127"/>
      <c r="D1015" s="127"/>
      <c r="E1015" s="127"/>
      <c r="F1015" s="142"/>
      <c r="G1015" s="142"/>
      <c r="H1015" s="148"/>
      <c r="I1015" s="148"/>
      <c r="J1015" s="148"/>
      <c r="K1015" s="97">
        <f>SUM(L1015:O1015)</f>
        <v>4508900</v>
      </c>
      <c r="L1015" s="96">
        <v>0</v>
      </c>
      <c r="M1015" s="96">
        <v>0</v>
      </c>
      <c r="N1015" s="96">
        <v>0</v>
      </c>
      <c r="O1015" s="84">
        <v>4508900</v>
      </c>
      <c r="P1015" s="105">
        <f>K1015/H1014</f>
        <v>8064.5680558039703</v>
      </c>
      <c r="Q1015" s="97">
        <v>9673</v>
      </c>
      <c r="R1015" s="91" t="s">
        <v>73</v>
      </c>
      <c r="S1015" s="46"/>
      <c r="T1015" s="46"/>
      <c r="U1015" s="46"/>
    </row>
    <row r="1016" spans="1:21" s="47" customFormat="1" ht="23.1" customHeight="1">
      <c r="A1016" s="145" t="s">
        <v>1681</v>
      </c>
      <c r="B1016" s="146" t="s">
        <v>829</v>
      </c>
      <c r="C1016" s="127">
        <v>1955</v>
      </c>
      <c r="D1016" s="127" t="s">
        <v>27</v>
      </c>
      <c r="E1016" s="127" t="s">
        <v>26</v>
      </c>
      <c r="F1016" s="142">
        <v>2</v>
      </c>
      <c r="G1016" s="142">
        <v>2</v>
      </c>
      <c r="H1016" s="148">
        <v>561.79999999999995</v>
      </c>
      <c r="I1016" s="148">
        <v>0</v>
      </c>
      <c r="J1016" s="148">
        <v>358.4</v>
      </c>
      <c r="K1016" s="97">
        <f t="shared" si="111"/>
        <v>300000</v>
      </c>
      <c r="L1016" s="96">
        <v>0</v>
      </c>
      <c r="M1016" s="96">
        <v>0</v>
      </c>
      <c r="N1016" s="96">
        <v>0</v>
      </c>
      <c r="O1016" s="84">
        <v>300000</v>
      </c>
      <c r="P1016" s="105">
        <f t="shared" si="112"/>
        <v>533.99786400854396</v>
      </c>
      <c r="Q1016" s="97">
        <v>9673</v>
      </c>
      <c r="R1016" s="91" t="s">
        <v>72</v>
      </c>
      <c r="S1016" s="46"/>
      <c r="T1016" s="46"/>
      <c r="U1016" s="46"/>
    </row>
    <row r="1017" spans="1:21" s="47" customFormat="1" ht="23.1" customHeight="1">
      <c r="A1017" s="145"/>
      <c r="B1017" s="146"/>
      <c r="C1017" s="127"/>
      <c r="D1017" s="127"/>
      <c r="E1017" s="127"/>
      <c r="F1017" s="142"/>
      <c r="G1017" s="142"/>
      <c r="H1017" s="148"/>
      <c r="I1017" s="148"/>
      <c r="J1017" s="148"/>
      <c r="K1017" s="97">
        <f>SUM(L1017:O1017)</f>
        <v>4551300</v>
      </c>
      <c r="L1017" s="96">
        <v>0</v>
      </c>
      <c r="M1017" s="96">
        <v>0</v>
      </c>
      <c r="N1017" s="96">
        <v>0</v>
      </c>
      <c r="O1017" s="84">
        <v>4551300</v>
      </c>
      <c r="P1017" s="105">
        <f>K1017/H1016</f>
        <v>8101.2815948736215</v>
      </c>
      <c r="Q1017" s="97">
        <v>9673</v>
      </c>
      <c r="R1017" s="91" t="s">
        <v>73</v>
      </c>
      <c r="S1017" s="46"/>
      <c r="T1017" s="46"/>
      <c r="U1017" s="46"/>
    </row>
    <row r="1018" spans="1:21" s="47" customFormat="1" ht="23.1" customHeight="1">
      <c r="A1018" s="117" t="s">
        <v>1682</v>
      </c>
      <c r="B1018" s="93" t="s">
        <v>830</v>
      </c>
      <c r="C1018" s="94">
        <v>1956</v>
      </c>
      <c r="D1018" s="94" t="s">
        <v>27</v>
      </c>
      <c r="E1018" s="94" t="s">
        <v>26</v>
      </c>
      <c r="F1018" s="90">
        <v>2</v>
      </c>
      <c r="G1018" s="90">
        <v>2</v>
      </c>
      <c r="H1018" s="96">
        <v>566.79999999999995</v>
      </c>
      <c r="I1018" s="96">
        <v>0</v>
      </c>
      <c r="J1018" s="96">
        <v>357.4</v>
      </c>
      <c r="K1018" s="97">
        <f t="shared" si="111"/>
        <v>5696420</v>
      </c>
      <c r="L1018" s="96">
        <v>0</v>
      </c>
      <c r="M1018" s="96">
        <v>0</v>
      </c>
      <c r="N1018" s="96">
        <v>0</v>
      </c>
      <c r="O1018" s="84">
        <v>5696420</v>
      </c>
      <c r="P1018" s="105">
        <f t="shared" si="112"/>
        <v>10050.141143260411</v>
      </c>
      <c r="Q1018" s="97">
        <v>9673</v>
      </c>
      <c r="R1018" s="91" t="s">
        <v>73</v>
      </c>
      <c r="S1018" s="46"/>
      <c r="T1018" s="46"/>
      <c r="U1018" s="46"/>
    </row>
    <row r="1019" spans="1:21" s="47" customFormat="1" ht="23.1" customHeight="1">
      <c r="A1019" s="145" t="s">
        <v>1683</v>
      </c>
      <c r="B1019" s="146" t="s">
        <v>831</v>
      </c>
      <c r="C1019" s="127">
        <v>1957</v>
      </c>
      <c r="D1019" s="127" t="s">
        <v>27</v>
      </c>
      <c r="E1019" s="127" t="s">
        <v>26</v>
      </c>
      <c r="F1019" s="142">
        <v>2</v>
      </c>
      <c r="G1019" s="142">
        <v>1</v>
      </c>
      <c r="H1019" s="148">
        <v>600.9</v>
      </c>
      <c r="I1019" s="148">
        <v>0</v>
      </c>
      <c r="J1019" s="148">
        <v>391.5</v>
      </c>
      <c r="K1019" s="97">
        <f t="shared" si="111"/>
        <v>300000</v>
      </c>
      <c r="L1019" s="96">
        <v>0</v>
      </c>
      <c r="M1019" s="96">
        <v>0</v>
      </c>
      <c r="N1019" s="96">
        <v>0</v>
      </c>
      <c r="O1019" s="84">
        <v>300000</v>
      </c>
      <c r="P1019" s="105">
        <f t="shared" si="112"/>
        <v>499.25112331502748</v>
      </c>
      <c r="Q1019" s="97">
        <v>9673</v>
      </c>
      <c r="R1019" s="91" t="s">
        <v>72</v>
      </c>
      <c r="S1019" s="46"/>
      <c r="T1019" s="46"/>
      <c r="U1019" s="46"/>
    </row>
    <row r="1020" spans="1:21" s="47" customFormat="1" ht="23.1" customHeight="1">
      <c r="A1020" s="145"/>
      <c r="B1020" s="146"/>
      <c r="C1020" s="127"/>
      <c r="D1020" s="127"/>
      <c r="E1020" s="127"/>
      <c r="F1020" s="142"/>
      <c r="G1020" s="142"/>
      <c r="H1020" s="148"/>
      <c r="I1020" s="148"/>
      <c r="J1020" s="148"/>
      <c r="K1020" s="97">
        <f>SUM(L1020:O1020)</f>
        <v>2273000</v>
      </c>
      <c r="L1020" s="96">
        <v>0</v>
      </c>
      <c r="M1020" s="96">
        <v>0</v>
      </c>
      <c r="N1020" s="96">
        <v>0</v>
      </c>
      <c r="O1020" s="69">
        <v>2273000</v>
      </c>
      <c r="P1020" s="105">
        <f>K1020/H1019</f>
        <v>3782.6593443168581</v>
      </c>
      <c r="Q1020" s="97">
        <v>9673</v>
      </c>
      <c r="R1020" s="91" t="s">
        <v>73</v>
      </c>
      <c r="S1020" s="46"/>
      <c r="T1020" s="46"/>
      <c r="U1020" s="46"/>
    </row>
    <row r="1021" spans="1:21" s="47" customFormat="1" ht="23.1" customHeight="1">
      <c r="A1021" s="117" t="s">
        <v>1684</v>
      </c>
      <c r="B1021" s="93" t="s">
        <v>832</v>
      </c>
      <c r="C1021" s="94">
        <v>1962</v>
      </c>
      <c r="D1021" s="94" t="s">
        <v>27</v>
      </c>
      <c r="E1021" s="94" t="s">
        <v>26</v>
      </c>
      <c r="F1021" s="90">
        <v>2</v>
      </c>
      <c r="G1021" s="90">
        <v>2</v>
      </c>
      <c r="H1021" s="96">
        <v>382.7</v>
      </c>
      <c r="I1021" s="96">
        <v>122.8</v>
      </c>
      <c r="J1021" s="96">
        <v>259.89999999999998</v>
      </c>
      <c r="K1021" s="97">
        <f t="shared" si="111"/>
        <v>5673122</v>
      </c>
      <c r="L1021" s="96">
        <v>0</v>
      </c>
      <c r="M1021" s="96">
        <v>0</v>
      </c>
      <c r="N1021" s="96">
        <v>0</v>
      </c>
      <c r="O1021" s="84">
        <v>5673122</v>
      </c>
      <c r="P1021" s="105">
        <f t="shared" si="112"/>
        <v>14823.940423308075</v>
      </c>
      <c r="Q1021" s="97">
        <v>9673</v>
      </c>
      <c r="R1021" s="91" t="s">
        <v>74</v>
      </c>
      <c r="S1021" s="46"/>
      <c r="T1021" s="46"/>
      <c r="U1021" s="46"/>
    </row>
    <row r="1022" spans="1:21" s="47" customFormat="1" ht="23.1" customHeight="1">
      <c r="A1022" s="117" t="s">
        <v>1685</v>
      </c>
      <c r="B1022" s="93" t="s">
        <v>833</v>
      </c>
      <c r="C1022" s="94">
        <v>1958</v>
      </c>
      <c r="D1022" s="94" t="s">
        <v>27</v>
      </c>
      <c r="E1022" s="94" t="s">
        <v>26</v>
      </c>
      <c r="F1022" s="90">
        <v>2</v>
      </c>
      <c r="G1022" s="90">
        <v>1</v>
      </c>
      <c r="H1022" s="96">
        <v>534.20000000000005</v>
      </c>
      <c r="I1022" s="96">
        <v>0</v>
      </c>
      <c r="J1022" s="96">
        <v>340.4</v>
      </c>
      <c r="K1022" s="97">
        <f t="shared" si="111"/>
        <v>3298980</v>
      </c>
      <c r="L1022" s="96">
        <v>0</v>
      </c>
      <c r="M1022" s="96">
        <v>0</v>
      </c>
      <c r="N1022" s="96">
        <v>0</v>
      </c>
      <c r="O1022" s="84">
        <v>3298980</v>
      </c>
      <c r="P1022" s="105">
        <f t="shared" si="112"/>
        <v>6175.5522276301008</v>
      </c>
      <c r="Q1022" s="97">
        <v>9673</v>
      </c>
      <c r="R1022" s="27" t="s">
        <v>73</v>
      </c>
      <c r="S1022" s="46"/>
      <c r="T1022" s="62"/>
      <c r="U1022" s="46"/>
    </row>
    <row r="1023" spans="1:21" s="47" customFormat="1" ht="23.1" customHeight="1">
      <c r="A1023" s="117" t="s">
        <v>1691</v>
      </c>
      <c r="B1023" s="93" t="s">
        <v>834</v>
      </c>
      <c r="C1023" s="94">
        <v>1961</v>
      </c>
      <c r="D1023" s="94" t="s">
        <v>27</v>
      </c>
      <c r="E1023" s="94" t="s">
        <v>26</v>
      </c>
      <c r="F1023" s="90">
        <v>2</v>
      </c>
      <c r="G1023" s="90">
        <v>1</v>
      </c>
      <c r="H1023" s="96">
        <v>385.3</v>
      </c>
      <c r="I1023" s="96">
        <v>0</v>
      </c>
      <c r="J1023" s="96">
        <v>258.3</v>
      </c>
      <c r="K1023" s="97">
        <f t="shared" si="111"/>
        <v>2945930</v>
      </c>
      <c r="L1023" s="96">
        <v>0</v>
      </c>
      <c r="M1023" s="96">
        <v>0</v>
      </c>
      <c r="N1023" s="96">
        <v>0</v>
      </c>
      <c r="O1023" s="84">
        <v>2945930</v>
      </c>
      <c r="P1023" s="105">
        <f t="shared" si="112"/>
        <v>7645.8084609395273</v>
      </c>
      <c r="Q1023" s="97">
        <v>9673</v>
      </c>
      <c r="R1023" s="27" t="s">
        <v>73</v>
      </c>
      <c r="S1023" s="62"/>
      <c r="T1023" s="62"/>
      <c r="U1023" s="46"/>
    </row>
    <row r="1024" spans="1:21" s="47" customFormat="1" ht="23.1" customHeight="1">
      <c r="A1024" s="117" t="s">
        <v>1725</v>
      </c>
      <c r="B1024" s="93" t="s">
        <v>835</v>
      </c>
      <c r="C1024" s="94">
        <v>1959</v>
      </c>
      <c r="D1024" s="94" t="s">
        <v>27</v>
      </c>
      <c r="E1024" s="94" t="s">
        <v>26</v>
      </c>
      <c r="F1024" s="90">
        <v>2</v>
      </c>
      <c r="G1024" s="90">
        <v>1</v>
      </c>
      <c r="H1024" s="96">
        <v>532.1</v>
      </c>
      <c r="I1024" s="96">
        <v>0</v>
      </c>
      <c r="J1024" s="96">
        <v>338.5</v>
      </c>
      <c r="K1024" s="97">
        <f t="shared" si="111"/>
        <v>3308015</v>
      </c>
      <c r="L1024" s="96">
        <v>0</v>
      </c>
      <c r="M1024" s="96">
        <v>0</v>
      </c>
      <c r="N1024" s="96">
        <v>0</v>
      </c>
      <c r="O1024" s="69">
        <v>3308015</v>
      </c>
      <c r="P1024" s="105">
        <f t="shared" si="112"/>
        <v>6216.9047171584289</v>
      </c>
      <c r="Q1024" s="97">
        <v>9673</v>
      </c>
      <c r="R1024" s="27" t="s">
        <v>73</v>
      </c>
      <c r="S1024" s="46"/>
      <c r="T1024" s="46"/>
      <c r="U1024" s="46"/>
    </row>
    <row r="1025" spans="1:21" ht="30" customHeight="1">
      <c r="A1025" s="138" t="s">
        <v>1988</v>
      </c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</row>
    <row r="1026" spans="1:21" ht="39.950000000000003" customHeight="1">
      <c r="A1026" s="126" t="s">
        <v>850</v>
      </c>
      <c r="B1026" s="126"/>
      <c r="C1026" s="88" t="s">
        <v>28</v>
      </c>
      <c r="D1026" s="88" t="s">
        <v>28</v>
      </c>
      <c r="E1026" s="88" t="s">
        <v>28</v>
      </c>
      <c r="F1026" s="36" t="s">
        <v>28</v>
      </c>
      <c r="G1026" s="36" t="s">
        <v>28</v>
      </c>
      <c r="H1026" s="37">
        <f>SUM(H1027:H1030)</f>
        <v>1462.39</v>
      </c>
      <c r="I1026" s="37">
        <f t="shared" ref="I1026:O1026" si="113">SUM(I1027:I1030)</f>
        <v>0</v>
      </c>
      <c r="J1026" s="37">
        <f t="shared" si="113"/>
        <v>1152.3</v>
      </c>
      <c r="K1026" s="37">
        <f t="shared" si="113"/>
        <v>15086036</v>
      </c>
      <c r="L1026" s="37">
        <f t="shared" si="113"/>
        <v>0</v>
      </c>
      <c r="M1026" s="37">
        <f t="shared" si="113"/>
        <v>0</v>
      </c>
      <c r="N1026" s="37">
        <f t="shared" si="113"/>
        <v>0</v>
      </c>
      <c r="O1026" s="37">
        <f t="shared" si="113"/>
        <v>15086036</v>
      </c>
      <c r="P1026" s="38">
        <f>K1026/H1026</f>
        <v>10316.014195939522</v>
      </c>
      <c r="Q1026" s="39" t="s">
        <v>28</v>
      </c>
      <c r="R1026" s="40" t="s">
        <v>28</v>
      </c>
    </row>
    <row r="1027" spans="1:21" s="47" customFormat="1" ht="24.95" customHeight="1">
      <c r="A1027" s="117" t="s">
        <v>1726</v>
      </c>
      <c r="B1027" s="93" t="s">
        <v>841</v>
      </c>
      <c r="C1027" s="94">
        <v>1960</v>
      </c>
      <c r="D1027" s="94" t="s">
        <v>27</v>
      </c>
      <c r="E1027" s="94" t="s">
        <v>269</v>
      </c>
      <c r="F1027" s="90">
        <v>2</v>
      </c>
      <c r="G1027" s="90">
        <v>1</v>
      </c>
      <c r="H1027" s="95">
        <v>286.57</v>
      </c>
      <c r="I1027" s="95">
        <v>0</v>
      </c>
      <c r="J1027" s="95">
        <v>256.3</v>
      </c>
      <c r="K1027" s="97">
        <f>SUM(L1027:O1027)</f>
        <v>3256320</v>
      </c>
      <c r="L1027" s="95">
        <v>0</v>
      </c>
      <c r="M1027" s="95">
        <v>0</v>
      </c>
      <c r="N1027" s="95">
        <v>0</v>
      </c>
      <c r="O1027" s="95">
        <v>3256320</v>
      </c>
      <c r="P1027" s="105">
        <f>K1027/H1027</f>
        <v>11363.087552779425</v>
      </c>
      <c r="Q1027" s="97">
        <v>9673</v>
      </c>
      <c r="R1027" s="91" t="s">
        <v>72</v>
      </c>
      <c r="S1027" s="46"/>
      <c r="T1027" s="46"/>
      <c r="U1027" s="62"/>
    </row>
    <row r="1028" spans="1:21" s="47" customFormat="1" ht="24.95" customHeight="1">
      <c r="A1028" s="117" t="s">
        <v>1727</v>
      </c>
      <c r="B1028" s="93" t="s">
        <v>842</v>
      </c>
      <c r="C1028" s="94">
        <v>1957</v>
      </c>
      <c r="D1028" s="94" t="s">
        <v>27</v>
      </c>
      <c r="E1028" s="94" t="s">
        <v>269</v>
      </c>
      <c r="F1028" s="90">
        <v>2</v>
      </c>
      <c r="G1028" s="90">
        <v>1</v>
      </c>
      <c r="H1028" s="95">
        <v>254.42</v>
      </c>
      <c r="I1028" s="95">
        <v>0</v>
      </c>
      <c r="J1028" s="95">
        <v>212.6</v>
      </c>
      <c r="K1028" s="97">
        <f>SUM(L1028:O1028)</f>
        <v>3257580</v>
      </c>
      <c r="L1028" s="95">
        <v>0</v>
      </c>
      <c r="M1028" s="95">
        <v>0</v>
      </c>
      <c r="N1028" s="95">
        <v>0</v>
      </c>
      <c r="O1028" s="95">
        <v>3257580</v>
      </c>
      <c r="P1028" s="105">
        <f>K1028/H1028</f>
        <v>12803.946230642247</v>
      </c>
      <c r="Q1028" s="97">
        <v>9673</v>
      </c>
      <c r="R1028" s="91" t="s">
        <v>72</v>
      </c>
      <c r="S1028" s="46"/>
      <c r="T1028" s="46"/>
      <c r="U1028" s="46"/>
    </row>
    <row r="1029" spans="1:21" s="47" customFormat="1" ht="24.95" customHeight="1">
      <c r="A1029" s="117" t="s">
        <v>1728</v>
      </c>
      <c r="B1029" s="93" t="s">
        <v>843</v>
      </c>
      <c r="C1029" s="94">
        <v>1936</v>
      </c>
      <c r="D1029" s="94" t="s">
        <v>27</v>
      </c>
      <c r="E1029" s="94" t="s">
        <v>26</v>
      </c>
      <c r="F1029" s="90">
        <v>2</v>
      </c>
      <c r="G1029" s="90">
        <v>1</v>
      </c>
      <c r="H1029" s="95">
        <v>481.6</v>
      </c>
      <c r="I1029" s="95">
        <v>0</v>
      </c>
      <c r="J1029" s="95">
        <v>289</v>
      </c>
      <c r="K1029" s="97">
        <f>SUM(L1029:O1029)</f>
        <v>5039470</v>
      </c>
      <c r="L1029" s="95">
        <v>0</v>
      </c>
      <c r="M1029" s="95">
        <v>0</v>
      </c>
      <c r="N1029" s="95">
        <v>0</v>
      </c>
      <c r="O1029" s="95">
        <v>5039470</v>
      </c>
      <c r="P1029" s="105">
        <f>K1029/H1029</f>
        <v>10464.015780730897</v>
      </c>
      <c r="Q1029" s="97">
        <v>9673</v>
      </c>
      <c r="R1029" s="91" t="s">
        <v>72</v>
      </c>
      <c r="S1029" s="46"/>
      <c r="T1029" s="46"/>
      <c r="U1029" s="46"/>
    </row>
    <row r="1030" spans="1:21" s="47" customFormat="1" ht="24.95" customHeight="1">
      <c r="A1030" s="117" t="s">
        <v>1729</v>
      </c>
      <c r="B1030" s="93" t="s">
        <v>844</v>
      </c>
      <c r="C1030" s="94">
        <v>1954</v>
      </c>
      <c r="D1030" s="94" t="s">
        <v>27</v>
      </c>
      <c r="E1030" s="94" t="s">
        <v>269</v>
      </c>
      <c r="F1030" s="90">
        <v>2</v>
      </c>
      <c r="G1030" s="90">
        <v>1</v>
      </c>
      <c r="H1030" s="95">
        <v>439.8</v>
      </c>
      <c r="I1030" s="95">
        <v>0</v>
      </c>
      <c r="J1030" s="95">
        <v>394.4</v>
      </c>
      <c r="K1030" s="97">
        <f>SUM(L1030:O1030)</f>
        <v>3532666</v>
      </c>
      <c r="L1030" s="95">
        <v>0</v>
      </c>
      <c r="M1030" s="95">
        <v>0</v>
      </c>
      <c r="N1030" s="95">
        <v>0</v>
      </c>
      <c r="O1030" s="95">
        <v>3532666</v>
      </c>
      <c r="P1030" s="105">
        <f>K1030/H1030</f>
        <v>8032.4374715779895</v>
      </c>
      <c r="Q1030" s="97">
        <v>9673</v>
      </c>
      <c r="R1030" s="91" t="s">
        <v>73</v>
      </c>
      <c r="S1030" s="46"/>
      <c r="T1030" s="46"/>
      <c r="U1030" s="46"/>
    </row>
    <row r="1031" spans="1:21" ht="30" customHeight="1">
      <c r="A1031" s="138" t="s">
        <v>1989</v>
      </c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</row>
    <row r="1032" spans="1:21" ht="39.950000000000003" customHeight="1">
      <c r="A1032" s="126" t="s">
        <v>851</v>
      </c>
      <c r="B1032" s="126"/>
      <c r="C1032" s="88" t="s">
        <v>28</v>
      </c>
      <c r="D1032" s="88" t="s">
        <v>28</v>
      </c>
      <c r="E1032" s="88" t="s">
        <v>28</v>
      </c>
      <c r="F1032" s="36" t="s">
        <v>28</v>
      </c>
      <c r="G1032" s="36" t="s">
        <v>28</v>
      </c>
      <c r="H1032" s="37">
        <f>SUM(H1033:H1038)</f>
        <v>1512.4</v>
      </c>
      <c r="I1032" s="37">
        <f t="shared" ref="I1032:O1032" si="114">SUM(I1033:I1038)</f>
        <v>0</v>
      </c>
      <c r="J1032" s="37">
        <f t="shared" si="114"/>
        <v>1276.6999999999998</v>
      </c>
      <c r="K1032" s="37">
        <f t="shared" si="114"/>
        <v>16250940</v>
      </c>
      <c r="L1032" s="37">
        <f t="shared" si="114"/>
        <v>0</v>
      </c>
      <c r="M1032" s="37">
        <f t="shared" si="114"/>
        <v>0</v>
      </c>
      <c r="N1032" s="37">
        <f t="shared" si="114"/>
        <v>0</v>
      </c>
      <c r="O1032" s="37">
        <f t="shared" si="114"/>
        <v>16250940</v>
      </c>
      <c r="P1032" s="38">
        <f>K1032/H1032</f>
        <v>10745.133562549589</v>
      </c>
      <c r="Q1032" s="39" t="s">
        <v>28</v>
      </c>
      <c r="R1032" s="40" t="s">
        <v>28</v>
      </c>
    </row>
    <row r="1033" spans="1:21" s="47" customFormat="1" ht="23.1" customHeight="1">
      <c r="A1033" s="117" t="s">
        <v>1730</v>
      </c>
      <c r="B1033" s="93" t="s">
        <v>845</v>
      </c>
      <c r="C1033" s="94">
        <v>1860</v>
      </c>
      <c r="D1033" s="94" t="s">
        <v>27</v>
      </c>
      <c r="E1033" s="94" t="s">
        <v>26</v>
      </c>
      <c r="F1033" s="90">
        <v>2</v>
      </c>
      <c r="G1033" s="90">
        <v>1</v>
      </c>
      <c r="H1033" s="95">
        <v>367.8</v>
      </c>
      <c r="I1033" s="95">
        <v>0</v>
      </c>
      <c r="J1033" s="95">
        <v>337.9</v>
      </c>
      <c r="K1033" s="97">
        <f t="shared" ref="K1033:K1038" si="115">SUM(L1033:O1033)</f>
        <v>3104875</v>
      </c>
      <c r="L1033" s="95">
        <v>0</v>
      </c>
      <c r="M1033" s="95">
        <v>0</v>
      </c>
      <c r="N1033" s="95">
        <v>0</v>
      </c>
      <c r="O1033" s="95">
        <v>3104875</v>
      </c>
      <c r="P1033" s="105">
        <f t="shared" ref="P1033:P1038" si="116">K1033/H1033</f>
        <v>8441.7482327351827</v>
      </c>
      <c r="Q1033" s="97">
        <v>9673</v>
      </c>
      <c r="R1033" s="91" t="s">
        <v>73</v>
      </c>
      <c r="S1033" s="46"/>
      <c r="T1033" s="46"/>
      <c r="U1033" s="46"/>
    </row>
    <row r="1034" spans="1:21" s="47" customFormat="1" ht="23.1" customHeight="1">
      <c r="A1034" s="117" t="s">
        <v>1731</v>
      </c>
      <c r="B1034" s="93" t="s">
        <v>846</v>
      </c>
      <c r="C1034" s="94">
        <v>1876</v>
      </c>
      <c r="D1034" s="94" t="s">
        <v>27</v>
      </c>
      <c r="E1034" s="94" t="s">
        <v>26</v>
      </c>
      <c r="F1034" s="90">
        <v>2</v>
      </c>
      <c r="G1034" s="90">
        <v>1</v>
      </c>
      <c r="H1034" s="95">
        <v>196.8</v>
      </c>
      <c r="I1034" s="95">
        <v>0</v>
      </c>
      <c r="J1034" s="95">
        <v>164.6</v>
      </c>
      <c r="K1034" s="97">
        <f t="shared" si="115"/>
        <v>2166030</v>
      </c>
      <c r="L1034" s="95">
        <v>0</v>
      </c>
      <c r="M1034" s="95">
        <v>0</v>
      </c>
      <c r="N1034" s="95">
        <v>0</v>
      </c>
      <c r="O1034" s="95">
        <v>2166030</v>
      </c>
      <c r="P1034" s="105">
        <f t="shared" si="116"/>
        <v>11006.25</v>
      </c>
      <c r="Q1034" s="97">
        <v>9673</v>
      </c>
      <c r="R1034" s="27" t="s">
        <v>73</v>
      </c>
      <c r="S1034" s="62"/>
      <c r="T1034" s="46"/>
      <c r="U1034" s="46"/>
    </row>
    <row r="1035" spans="1:21" s="44" customFormat="1" ht="23.1" customHeight="1">
      <c r="A1035" s="117" t="s">
        <v>1732</v>
      </c>
      <c r="B1035" s="93" t="s">
        <v>847</v>
      </c>
      <c r="C1035" s="94">
        <v>1875</v>
      </c>
      <c r="D1035" s="94" t="s">
        <v>27</v>
      </c>
      <c r="E1035" s="94" t="s">
        <v>269</v>
      </c>
      <c r="F1035" s="99">
        <v>2</v>
      </c>
      <c r="G1035" s="99">
        <v>1</v>
      </c>
      <c r="H1035" s="96">
        <v>228.8</v>
      </c>
      <c r="I1035" s="96">
        <v>0</v>
      </c>
      <c r="J1035" s="96">
        <v>196.6</v>
      </c>
      <c r="K1035" s="97">
        <f t="shared" si="115"/>
        <v>3030055</v>
      </c>
      <c r="L1035" s="96">
        <v>0</v>
      </c>
      <c r="M1035" s="96">
        <v>0</v>
      </c>
      <c r="N1035" s="96">
        <v>0</v>
      </c>
      <c r="O1035" s="96">
        <v>3030055</v>
      </c>
      <c r="P1035" s="105">
        <f t="shared" si="116"/>
        <v>13243.247377622378</v>
      </c>
      <c r="Q1035" s="97">
        <v>9673</v>
      </c>
      <c r="R1035" s="27" t="s">
        <v>74</v>
      </c>
      <c r="S1035" s="52"/>
      <c r="T1035" s="52"/>
      <c r="U1035" s="52"/>
    </row>
    <row r="1036" spans="1:21" s="44" customFormat="1" ht="23.1" customHeight="1">
      <c r="A1036" s="145" t="s">
        <v>1733</v>
      </c>
      <c r="B1036" s="146" t="s">
        <v>848</v>
      </c>
      <c r="C1036" s="127">
        <v>1959</v>
      </c>
      <c r="D1036" s="127" t="s">
        <v>27</v>
      </c>
      <c r="E1036" s="127" t="s">
        <v>26</v>
      </c>
      <c r="F1036" s="167">
        <v>2</v>
      </c>
      <c r="G1036" s="167">
        <v>2</v>
      </c>
      <c r="H1036" s="148">
        <v>399.5</v>
      </c>
      <c r="I1036" s="148">
        <v>0</v>
      </c>
      <c r="J1036" s="148">
        <v>348.5</v>
      </c>
      <c r="K1036" s="97">
        <f t="shared" si="115"/>
        <v>300000</v>
      </c>
      <c r="L1036" s="96">
        <v>0</v>
      </c>
      <c r="M1036" s="96">
        <v>0</v>
      </c>
      <c r="N1036" s="96">
        <v>0</v>
      </c>
      <c r="O1036" s="96">
        <v>300000</v>
      </c>
      <c r="P1036" s="105">
        <f t="shared" si="116"/>
        <v>750.93867334167714</v>
      </c>
      <c r="Q1036" s="97">
        <v>9673</v>
      </c>
      <c r="R1036" s="91" t="s">
        <v>72</v>
      </c>
      <c r="S1036" s="55"/>
      <c r="T1036" s="55"/>
      <c r="U1036" s="52"/>
    </row>
    <row r="1037" spans="1:21" s="44" customFormat="1" ht="23.1" customHeight="1">
      <c r="A1037" s="145"/>
      <c r="B1037" s="146"/>
      <c r="C1037" s="127"/>
      <c r="D1037" s="127"/>
      <c r="E1037" s="127"/>
      <c r="F1037" s="167"/>
      <c r="G1037" s="167"/>
      <c r="H1037" s="148"/>
      <c r="I1037" s="148"/>
      <c r="J1037" s="148"/>
      <c r="K1037" s="97">
        <f t="shared" si="115"/>
        <v>4267925</v>
      </c>
      <c r="L1037" s="96">
        <v>0</v>
      </c>
      <c r="M1037" s="96">
        <v>0</v>
      </c>
      <c r="N1037" s="96">
        <v>0</v>
      </c>
      <c r="O1037" s="96">
        <v>4267925</v>
      </c>
      <c r="P1037" s="105">
        <f>K1037/H1036</f>
        <v>10683.16645807259</v>
      </c>
      <c r="Q1037" s="97">
        <v>9673</v>
      </c>
      <c r="R1037" s="91" t="s">
        <v>73</v>
      </c>
      <c r="S1037" s="55"/>
      <c r="T1037" s="55"/>
      <c r="U1037" s="52"/>
    </row>
    <row r="1038" spans="1:21" s="52" customFormat="1" ht="23.1" customHeight="1">
      <c r="A1038" s="117" t="s">
        <v>1734</v>
      </c>
      <c r="B1038" s="93" t="s">
        <v>849</v>
      </c>
      <c r="C1038" s="87">
        <v>1857</v>
      </c>
      <c r="D1038" s="94" t="s">
        <v>27</v>
      </c>
      <c r="E1038" s="94" t="s">
        <v>26</v>
      </c>
      <c r="F1038" s="87">
        <v>2</v>
      </c>
      <c r="G1038" s="87">
        <v>2</v>
      </c>
      <c r="H1038" s="82">
        <v>319.5</v>
      </c>
      <c r="I1038" s="82">
        <v>0</v>
      </c>
      <c r="J1038" s="82">
        <v>229.1</v>
      </c>
      <c r="K1038" s="97">
        <f t="shared" si="115"/>
        <v>3382055</v>
      </c>
      <c r="L1038" s="82">
        <v>0</v>
      </c>
      <c r="M1038" s="82">
        <v>0</v>
      </c>
      <c r="N1038" s="82">
        <v>0</v>
      </c>
      <c r="O1038" s="82">
        <v>3382055</v>
      </c>
      <c r="P1038" s="105">
        <f t="shared" si="116"/>
        <v>10585.461658841941</v>
      </c>
      <c r="Q1038" s="97">
        <v>9673</v>
      </c>
      <c r="R1038" s="27" t="s">
        <v>74</v>
      </c>
    </row>
    <row r="1039" spans="1:21" ht="30" customHeight="1">
      <c r="A1039" s="138" t="s">
        <v>1990</v>
      </c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</row>
    <row r="1040" spans="1:21" ht="36.75" customHeight="1">
      <c r="A1040" s="126" t="s">
        <v>852</v>
      </c>
      <c r="B1040" s="126"/>
      <c r="C1040" s="88" t="s">
        <v>28</v>
      </c>
      <c r="D1040" s="88" t="s">
        <v>28</v>
      </c>
      <c r="E1040" s="88" t="s">
        <v>28</v>
      </c>
      <c r="F1040" s="36" t="s">
        <v>28</v>
      </c>
      <c r="G1040" s="36" t="s">
        <v>28</v>
      </c>
      <c r="H1040" s="37">
        <f>SUM(H1041)</f>
        <v>438.5</v>
      </c>
      <c r="I1040" s="37">
        <f t="shared" ref="I1040:O1040" si="117">SUM(I1041)</f>
        <v>0</v>
      </c>
      <c r="J1040" s="37">
        <f t="shared" si="117"/>
        <v>392.9</v>
      </c>
      <c r="K1040" s="37">
        <f t="shared" si="117"/>
        <v>2713620</v>
      </c>
      <c r="L1040" s="37">
        <f t="shared" si="117"/>
        <v>0</v>
      </c>
      <c r="M1040" s="37">
        <f t="shared" si="117"/>
        <v>0</v>
      </c>
      <c r="N1040" s="37">
        <f t="shared" si="117"/>
        <v>0</v>
      </c>
      <c r="O1040" s="37">
        <f t="shared" si="117"/>
        <v>2713620</v>
      </c>
      <c r="P1040" s="38">
        <f>K1040/H1040</f>
        <v>6188.4150513112882</v>
      </c>
      <c r="Q1040" s="39" t="s">
        <v>28</v>
      </c>
      <c r="R1040" s="40" t="s">
        <v>28</v>
      </c>
    </row>
    <row r="1041" spans="1:21" s="52" customFormat="1" ht="47.25">
      <c r="A1041" s="116" t="s">
        <v>1865</v>
      </c>
      <c r="B1041" s="93" t="s">
        <v>853</v>
      </c>
      <c r="C1041" s="94">
        <v>1953</v>
      </c>
      <c r="D1041" s="94">
        <v>2010</v>
      </c>
      <c r="E1041" s="94" t="s">
        <v>854</v>
      </c>
      <c r="F1041" s="90">
        <v>2</v>
      </c>
      <c r="G1041" s="90">
        <v>2</v>
      </c>
      <c r="H1041" s="96">
        <v>438.5</v>
      </c>
      <c r="I1041" s="96">
        <v>0</v>
      </c>
      <c r="J1041" s="96">
        <v>392.9</v>
      </c>
      <c r="K1041" s="97">
        <f>SUM(L1041:O1041)</f>
        <v>2713620</v>
      </c>
      <c r="L1041" s="96">
        <v>0</v>
      </c>
      <c r="M1041" s="96">
        <v>0</v>
      </c>
      <c r="N1041" s="96">
        <v>0</v>
      </c>
      <c r="O1041" s="96">
        <v>2713620</v>
      </c>
      <c r="P1041" s="105">
        <f>K1041/H1041</f>
        <v>6188.4150513112882</v>
      </c>
      <c r="Q1041" s="97">
        <v>9673</v>
      </c>
      <c r="R1041" s="91" t="s">
        <v>74</v>
      </c>
    </row>
    <row r="1042" spans="1:21" ht="27" customHeight="1">
      <c r="A1042" s="138" t="s">
        <v>1991</v>
      </c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</row>
    <row r="1043" spans="1:21" ht="36" customHeight="1">
      <c r="A1043" s="126" t="s">
        <v>1694</v>
      </c>
      <c r="B1043" s="126"/>
      <c r="C1043" s="88" t="s">
        <v>28</v>
      </c>
      <c r="D1043" s="88" t="s">
        <v>28</v>
      </c>
      <c r="E1043" s="88" t="s">
        <v>28</v>
      </c>
      <c r="F1043" s="36" t="s">
        <v>28</v>
      </c>
      <c r="G1043" s="36" t="s">
        <v>28</v>
      </c>
      <c r="H1043" s="37">
        <f>SUM(H1044)</f>
        <v>1897</v>
      </c>
      <c r="I1043" s="37">
        <f t="shared" ref="I1043:O1043" si="118">SUM(I1044)</f>
        <v>1387</v>
      </c>
      <c r="J1043" s="37">
        <f t="shared" si="118"/>
        <v>786.8</v>
      </c>
      <c r="K1043" s="37">
        <f t="shared" si="118"/>
        <v>3804300</v>
      </c>
      <c r="L1043" s="37">
        <f t="shared" si="118"/>
        <v>0</v>
      </c>
      <c r="M1043" s="37">
        <f t="shared" si="118"/>
        <v>0</v>
      </c>
      <c r="N1043" s="37">
        <f t="shared" si="118"/>
        <v>0</v>
      </c>
      <c r="O1043" s="37">
        <f t="shared" si="118"/>
        <v>3804300</v>
      </c>
      <c r="P1043" s="38">
        <f>K1043/H1043</f>
        <v>2005.4296257248286</v>
      </c>
      <c r="Q1043" s="39" t="s">
        <v>28</v>
      </c>
      <c r="R1043" s="40" t="s">
        <v>28</v>
      </c>
    </row>
    <row r="1044" spans="1:21" s="44" customFormat="1" ht="20.25" customHeight="1">
      <c r="A1044" s="117" t="s">
        <v>1866</v>
      </c>
      <c r="B1044" s="93" t="s">
        <v>858</v>
      </c>
      <c r="C1044" s="94">
        <v>1983</v>
      </c>
      <c r="D1044" s="87" t="s">
        <v>27</v>
      </c>
      <c r="E1044" s="87" t="s">
        <v>26</v>
      </c>
      <c r="F1044" s="85">
        <v>3</v>
      </c>
      <c r="G1044" s="85">
        <v>2</v>
      </c>
      <c r="H1044" s="105">
        <v>1897</v>
      </c>
      <c r="I1044" s="105">
        <v>1387</v>
      </c>
      <c r="J1044" s="105">
        <v>786.8</v>
      </c>
      <c r="K1044" s="97">
        <f>SUM(L1044:O1044)</f>
        <v>3804300</v>
      </c>
      <c r="L1044" s="96">
        <v>0</v>
      </c>
      <c r="M1044" s="96">
        <v>0</v>
      </c>
      <c r="N1044" s="96">
        <v>0</v>
      </c>
      <c r="O1044" s="96">
        <v>3804300</v>
      </c>
      <c r="P1044" s="105">
        <f>K1044/H1044</f>
        <v>2005.4296257248286</v>
      </c>
      <c r="Q1044" s="97">
        <v>9673</v>
      </c>
      <c r="R1044" s="91" t="s">
        <v>74</v>
      </c>
      <c r="S1044" s="52"/>
      <c r="T1044" s="55"/>
      <c r="U1044" s="52"/>
    </row>
    <row r="1045" spans="1:21" ht="25.5" customHeight="1">
      <c r="A1045" s="138" t="s">
        <v>1992</v>
      </c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</row>
    <row r="1046" spans="1:21" ht="42" customHeight="1">
      <c r="A1046" s="126" t="s">
        <v>855</v>
      </c>
      <c r="B1046" s="126"/>
      <c r="C1046" s="88" t="s">
        <v>28</v>
      </c>
      <c r="D1046" s="88" t="s">
        <v>28</v>
      </c>
      <c r="E1046" s="88" t="s">
        <v>28</v>
      </c>
      <c r="F1046" s="36" t="s">
        <v>28</v>
      </c>
      <c r="G1046" s="36" t="s">
        <v>28</v>
      </c>
      <c r="H1046" s="37">
        <f>SUM(H1047:H1049)</f>
        <v>1132.9000000000001</v>
      </c>
      <c r="I1046" s="37">
        <f t="shared" ref="I1046:O1046" si="119">SUM(I1047:I1049)</f>
        <v>0</v>
      </c>
      <c r="J1046" s="37">
        <f t="shared" si="119"/>
        <v>752.3</v>
      </c>
      <c r="K1046" s="37">
        <f t="shared" si="119"/>
        <v>8521770</v>
      </c>
      <c r="L1046" s="37">
        <f t="shared" si="119"/>
        <v>0</v>
      </c>
      <c r="M1046" s="37">
        <f t="shared" si="119"/>
        <v>0</v>
      </c>
      <c r="N1046" s="37">
        <f t="shared" si="119"/>
        <v>0</v>
      </c>
      <c r="O1046" s="37">
        <f t="shared" si="119"/>
        <v>8521770</v>
      </c>
      <c r="P1046" s="38">
        <f>K1046/H1046</f>
        <v>7522.0849148203715</v>
      </c>
      <c r="Q1046" s="39" t="s">
        <v>28</v>
      </c>
      <c r="R1046" s="40" t="s">
        <v>28</v>
      </c>
    </row>
    <row r="1047" spans="1:21" s="44" customFormat="1" ht="21.95" customHeight="1">
      <c r="A1047" s="117" t="s">
        <v>1867</v>
      </c>
      <c r="B1047" s="93" t="s">
        <v>856</v>
      </c>
      <c r="C1047" s="94">
        <v>1964</v>
      </c>
      <c r="D1047" s="94" t="s">
        <v>27</v>
      </c>
      <c r="E1047" s="94" t="s">
        <v>26</v>
      </c>
      <c r="F1047" s="99">
        <v>2</v>
      </c>
      <c r="G1047" s="99">
        <v>2</v>
      </c>
      <c r="H1047" s="96">
        <v>347.4</v>
      </c>
      <c r="I1047" s="96">
        <v>0</v>
      </c>
      <c r="J1047" s="96">
        <v>233.9</v>
      </c>
      <c r="K1047" s="97">
        <f>SUM(L1047:O1047)</f>
        <v>2204794</v>
      </c>
      <c r="L1047" s="96">
        <v>0</v>
      </c>
      <c r="M1047" s="96">
        <v>0</v>
      </c>
      <c r="N1047" s="96">
        <v>0</v>
      </c>
      <c r="O1047" s="96">
        <v>2204794</v>
      </c>
      <c r="P1047" s="105">
        <f>K1047/H1047</f>
        <v>6346.5572826712723</v>
      </c>
      <c r="Q1047" s="97">
        <v>9673</v>
      </c>
      <c r="R1047" s="91" t="s">
        <v>74</v>
      </c>
      <c r="S1047" s="52"/>
      <c r="T1047" s="55"/>
      <c r="U1047" s="52"/>
    </row>
    <row r="1048" spans="1:21" s="44" customFormat="1" ht="21.95" customHeight="1">
      <c r="A1048" s="117" t="s">
        <v>1868</v>
      </c>
      <c r="B1048" s="93" t="s">
        <v>857</v>
      </c>
      <c r="C1048" s="94">
        <v>1962</v>
      </c>
      <c r="D1048" s="94" t="s">
        <v>27</v>
      </c>
      <c r="E1048" s="94" t="s">
        <v>26</v>
      </c>
      <c r="F1048" s="99">
        <v>2</v>
      </c>
      <c r="G1048" s="99">
        <v>2</v>
      </c>
      <c r="H1048" s="96">
        <v>350</v>
      </c>
      <c r="I1048" s="96">
        <v>0</v>
      </c>
      <c r="J1048" s="96">
        <v>240</v>
      </c>
      <c r="K1048" s="97">
        <f>SUM(L1048:O1048)</f>
        <v>2512204</v>
      </c>
      <c r="L1048" s="96">
        <v>0</v>
      </c>
      <c r="M1048" s="96">
        <v>0</v>
      </c>
      <c r="N1048" s="96">
        <v>0</v>
      </c>
      <c r="O1048" s="96">
        <v>2512204</v>
      </c>
      <c r="P1048" s="105">
        <f>K1048/H1048</f>
        <v>7177.7257142857143</v>
      </c>
      <c r="Q1048" s="97">
        <v>9673</v>
      </c>
      <c r="R1048" s="91" t="s">
        <v>73</v>
      </c>
      <c r="S1048" s="52"/>
      <c r="T1048" s="52"/>
      <c r="U1048" s="52"/>
    </row>
    <row r="1049" spans="1:21" s="47" customFormat="1" ht="21.95" customHeight="1">
      <c r="A1049" s="117" t="s">
        <v>1869</v>
      </c>
      <c r="B1049" s="93" t="s">
        <v>859</v>
      </c>
      <c r="C1049" s="94">
        <v>1959</v>
      </c>
      <c r="D1049" s="94" t="s">
        <v>27</v>
      </c>
      <c r="E1049" s="94" t="s">
        <v>26</v>
      </c>
      <c r="F1049" s="90">
        <v>2</v>
      </c>
      <c r="G1049" s="90">
        <v>2</v>
      </c>
      <c r="H1049" s="96">
        <v>435.5</v>
      </c>
      <c r="I1049" s="96">
        <v>0</v>
      </c>
      <c r="J1049" s="96">
        <v>278.39999999999998</v>
      </c>
      <c r="K1049" s="97">
        <f>SUM(L1049:O1049)</f>
        <v>3804772</v>
      </c>
      <c r="L1049" s="96">
        <v>0</v>
      </c>
      <c r="M1049" s="96">
        <v>0</v>
      </c>
      <c r="N1049" s="96">
        <v>0</v>
      </c>
      <c r="O1049" s="96">
        <v>3804772</v>
      </c>
      <c r="P1049" s="105">
        <f>K1049/H1049</f>
        <v>8736.560275545351</v>
      </c>
      <c r="Q1049" s="97">
        <v>9673</v>
      </c>
      <c r="R1049" s="91" t="s">
        <v>72</v>
      </c>
      <c r="S1049" s="46"/>
      <c r="T1049" s="46"/>
      <c r="U1049" s="46"/>
    </row>
    <row r="1050" spans="1:21" ht="30" customHeight="1">
      <c r="A1050" s="138" t="s">
        <v>1993</v>
      </c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</row>
    <row r="1051" spans="1:21" ht="42.95" customHeight="1">
      <c r="A1051" s="126" t="s">
        <v>860</v>
      </c>
      <c r="B1051" s="126"/>
      <c r="C1051" s="88" t="s">
        <v>28</v>
      </c>
      <c r="D1051" s="88" t="s">
        <v>28</v>
      </c>
      <c r="E1051" s="88" t="s">
        <v>28</v>
      </c>
      <c r="F1051" s="36" t="s">
        <v>28</v>
      </c>
      <c r="G1051" s="36" t="s">
        <v>28</v>
      </c>
      <c r="H1051" s="37">
        <f>SUM(H1052:H1058)</f>
        <v>6582</v>
      </c>
      <c r="I1051" s="37">
        <f t="shared" ref="I1051:O1051" si="120">SUM(I1052:I1058)</f>
        <v>0</v>
      </c>
      <c r="J1051" s="37">
        <f t="shared" si="120"/>
        <v>3451.3</v>
      </c>
      <c r="K1051" s="37">
        <f t="shared" si="120"/>
        <v>21937816</v>
      </c>
      <c r="L1051" s="37">
        <f t="shared" si="120"/>
        <v>0</v>
      </c>
      <c r="M1051" s="37">
        <f t="shared" si="120"/>
        <v>0</v>
      </c>
      <c r="N1051" s="37">
        <f t="shared" si="120"/>
        <v>0</v>
      </c>
      <c r="O1051" s="37">
        <f t="shared" si="120"/>
        <v>21937816</v>
      </c>
      <c r="P1051" s="38">
        <f>K1051/H1051</f>
        <v>3333.0015192950473</v>
      </c>
      <c r="Q1051" s="39" t="s">
        <v>28</v>
      </c>
      <c r="R1051" s="40" t="s">
        <v>28</v>
      </c>
    </row>
    <row r="1052" spans="1:21" s="47" customFormat="1" ht="24.95" customHeight="1">
      <c r="A1052" s="115" t="s">
        <v>1870</v>
      </c>
      <c r="B1052" s="93" t="s">
        <v>861</v>
      </c>
      <c r="C1052" s="94">
        <v>1954</v>
      </c>
      <c r="D1052" s="94" t="s">
        <v>27</v>
      </c>
      <c r="E1052" s="94" t="s">
        <v>26</v>
      </c>
      <c r="F1052" s="90">
        <v>2</v>
      </c>
      <c r="G1052" s="90">
        <v>2</v>
      </c>
      <c r="H1052" s="96">
        <v>972.6</v>
      </c>
      <c r="I1052" s="96">
        <v>0</v>
      </c>
      <c r="J1052" s="96">
        <v>733.9</v>
      </c>
      <c r="K1052" s="97">
        <f t="shared" ref="K1052:K1058" si="121">SUM(L1052:O1052)</f>
        <v>5286223</v>
      </c>
      <c r="L1052" s="96">
        <v>0</v>
      </c>
      <c r="M1052" s="96">
        <v>0</v>
      </c>
      <c r="N1052" s="96">
        <v>0</v>
      </c>
      <c r="O1052" s="96">
        <v>5286223</v>
      </c>
      <c r="P1052" s="105">
        <f t="shared" ref="P1052:P1056" si="122">K1052/H1052</f>
        <v>5435.1460004112687</v>
      </c>
      <c r="Q1052" s="97">
        <v>9673</v>
      </c>
      <c r="R1052" s="91" t="s">
        <v>73</v>
      </c>
      <c r="S1052" s="62"/>
      <c r="T1052" s="62"/>
      <c r="U1052" s="46"/>
    </row>
    <row r="1053" spans="1:21" s="47" customFormat="1" ht="24.95" customHeight="1">
      <c r="A1053" s="115" t="s">
        <v>1871</v>
      </c>
      <c r="B1053" s="93" t="s">
        <v>1696</v>
      </c>
      <c r="C1053" s="94">
        <v>1969</v>
      </c>
      <c r="D1053" s="94" t="s">
        <v>27</v>
      </c>
      <c r="E1053" s="94" t="s">
        <v>26</v>
      </c>
      <c r="F1053" s="90">
        <v>2</v>
      </c>
      <c r="G1053" s="90">
        <v>2</v>
      </c>
      <c r="H1053" s="96">
        <v>972.6</v>
      </c>
      <c r="I1053" s="96">
        <v>0</v>
      </c>
      <c r="J1053" s="96">
        <v>733.9</v>
      </c>
      <c r="K1053" s="97">
        <f t="shared" si="121"/>
        <v>2515093</v>
      </c>
      <c r="L1053" s="96">
        <v>0</v>
      </c>
      <c r="M1053" s="96">
        <v>0</v>
      </c>
      <c r="N1053" s="96">
        <v>0</v>
      </c>
      <c r="O1053" s="96">
        <v>2515093</v>
      </c>
      <c r="P1053" s="105">
        <f t="shared" si="122"/>
        <v>2585.9479745013364</v>
      </c>
      <c r="Q1053" s="97">
        <v>9673</v>
      </c>
      <c r="R1053" s="91" t="s">
        <v>73</v>
      </c>
      <c r="S1053" s="62"/>
      <c r="T1053" s="62"/>
      <c r="U1053" s="46"/>
    </row>
    <row r="1054" spans="1:21" s="47" customFormat="1" ht="24.95" customHeight="1">
      <c r="A1054" s="115" t="s">
        <v>1872</v>
      </c>
      <c r="B1054" s="93" t="s">
        <v>1741</v>
      </c>
      <c r="C1054" s="94">
        <v>1988</v>
      </c>
      <c r="D1054" s="94" t="s">
        <v>27</v>
      </c>
      <c r="E1054" s="94" t="s">
        <v>29</v>
      </c>
      <c r="F1054" s="90">
        <v>4</v>
      </c>
      <c r="G1054" s="90">
        <v>4</v>
      </c>
      <c r="H1054" s="96">
        <v>2473.8000000000002</v>
      </c>
      <c r="I1054" s="96">
        <v>0</v>
      </c>
      <c r="J1054" s="96">
        <v>479.6</v>
      </c>
      <c r="K1054" s="97">
        <f t="shared" si="121"/>
        <v>7731300</v>
      </c>
      <c r="L1054" s="96">
        <v>0</v>
      </c>
      <c r="M1054" s="96">
        <v>0</v>
      </c>
      <c r="N1054" s="96">
        <v>0</v>
      </c>
      <c r="O1054" s="96">
        <v>7731300</v>
      </c>
      <c r="P1054" s="105">
        <f t="shared" si="122"/>
        <v>3125.2728595682752</v>
      </c>
      <c r="Q1054" s="97">
        <v>9673</v>
      </c>
      <c r="R1054" s="27" t="s">
        <v>74</v>
      </c>
      <c r="S1054" s="62"/>
      <c r="T1054" s="62"/>
      <c r="U1054" s="46"/>
    </row>
    <row r="1055" spans="1:21" s="47" customFormat="1" ht="24.95" customHeight="1">
      <c r="A1055" s="115" t="s">
        <v>1873</v>
      </c>
      <c r="B1055" s="93" t="s">
        <v>1695</v>
      </c>
      <c r="C1055" s="94">
        <v>1993</v>
      </c>
      <c r="D1055" s="94" t="s">
        <v>27</v>
      </c>
      <c r="E1055" s="94" t="s">
        <v>29</v>
      </c>
      <c r="F1055" s="94">
        <v>3</v>
      </c>
      <c r="G1055" s="94">
        <v>2</v>
      </c>
      <c r="H1055" s="96">
        <v>987.9</v>
      </c>
      <c r="I1055" s="96">
        <v>0</v>
      </c>
      <c r="J1055" s="96">
        <v>728.9</v>
      </c>
      <c r="K1055" s="97">
        <f t="shared" si="121"/>
        <v>2180000</v>
      </c>
      <c r="L1055" s="96">
        <v>0</v>
      </c>
      <c r="M1055" s="96">
        <v>0</v>
      </c>
      <c r="N1055" s="96">
        <v>0</v>
      </c>
      <c r="O1055" s="96">
        <v>2180000</v>
      </c>
      <c r="P1055" s="105">
        <f>K1055/H1055</f>
        <v>2206.7010831055777</v>
      </c>
      <c r="Q1055" s="97">
        <v>9673</v>
      </c>
      <c r="R1055" s="91" t="s">
        <v>72</v>
      </c>
      <c r="S1055" s="46"/>
      <c r="T1055" s="46"/>
      <c r="U1055" s="46"/>
    </row>
    <row r="1056" spans="1:21" s="47" customFormat="1" ht="24.95" customHeight="1">
      <c r="A1056" s="115" t="s">
        <v>1874</v>
      </c>
      <c r="B1056" s="93" t="s">
        <v>863</v>
      </c>
      <c r="C1056" s="87">
        <v>1954</v>
      </c>
      <c r="D1056" s="94" t="s">
        <v>27</v>
      </c>
      <c r="E1056" s="94" t="s">
        <v>26</v>
      </c>
      <c r="F1056" s="85">
        <v>2</v>
      </c>
      <c r="G1056" s="85">
        <v>2</v>
      </c>
      <c r="H1056" s="106">
        <v>563.1</v>
      </c>
      <c r="I1056" s="106">
        <v>0</v>
      </c>
      <c r="J1056" s="106">
        <v>372.8</v>
      </c>
      <c r="K1056" s="97">
        <f t="shared" si="121"/>
        <v>1657500</v>
      </c>
      <c r="L1056" s="106">
        <v>0</v>
      </c>
      <c r="M1056" s="106">
        <v>0</v>
      </c>
      <c r="N1056" s="106">
        <v>0</v>
      </c>
      <c r="O1056" s="106">
        <v>1657500</v>
      </c>
      <c r="P1056" s="105">
        <f t="shared" si="122"/>
        <v>2943.5269046350559</v>
      </c>
      <c r="Q1056" s="97">
        <v>9673</v>
      </c>
      <c r="R1056" s="27" t="s">
        <v>74</v>
      </c>
      <c r="S1056" s="46"/>
      <c r="T1056" s="46"/>
      <c r="U1056" s="46"/>
    </row>
    <row r="1057" spans="1:21" s="47" customFormat="1" ht="24.95" customHeight="1">
      <c r="A1057" s="143" t="s">
        <v>1875</v>
      </c>
      <c r="B1057" s="146" t="s">
        <v>862</v>
      </c>
      <c r="C1057" s="127">
        <v>1954</v>
      </c>
      <c r="D1057" s="127" t="s">
        <v>27</v>
      </c>
      <c r="E1057" s="127" t="s">
        <v>864</v>
      </c>
      <c r="F1057" s="127">
        <v>2</v>
      </c>
      <c r="G1057" s="127">
        <v>2</v>
      </c>
      <c r="H1057" s="148">
        <v>612</v>
      </c>
      <c r="I1057" s="148">
        <v>0</v>
      </c>
      <c r="J1057" s="148">
        <v>402.2</v>
      </c>
      <c r="K1057" s="97">
        <f t="shared" si="121"/>
        <v>300000</v>
      </c>
      <c r="L1057" s="96">
        <v>0</v>
      </c>
      <c r="M1057" s="96">
        <v>0</v>
      </c>
      <c r="N1057" s="96">
        <v>0</v>
      </c>
      <c r="O1057" s="96">
        <v>300000</v>
      </c>
      <c r="P1057" s="105">
        <f>K1057/H1057</f>
        <v>490.19607843137254</v>
      </c>
      <c r="Q1057" s="97">
        <v>9673</v>
      </c>
      <c r="R1057" s="91" t="s">
        <v>72</v>
      </c>
      <c r="S1057" s="46"/>
      <c r="T1057" s="46"/>
      <c r="U1057" s="46"/>
    </row>
    <row r="1058" spans="1:21" s="47" customFormat="1" ht="24.95" customHeight="1">
      <c r="A1058" s="143"/>
      <c r="B1058" s="146"/>
      <c r="C1058" s="127"/>
      <c r="D1058" s="127"/>
      <c r="E1058" s="127"/>
      <c r="F1058" s="127"/>
      <c r="G1058" s="127"/>
      <c r="H1058" s="148"/>
      <c r="I1058" s="148"/>
      <c r="J1058" s="148"/>
      <c r="K1058" s="97">
        <f t="shared" si="121"/>
        <v>2267700</v>
      </c>
      <c r="L1058" s="96">
        <v>0</v>
      </c>
      <c r="M1058" s="96">
        <v>0</v>
      </c>
      <c r="N1058" s="96">
        <v>0</v>
      </c>
      <c r="O1058" s="96">
        <v>2267700</v>
      </c>
      <c r="P1058" s="105">
        <f>K1058/H1057</f>
        <v>3705.3921568627452</v>
      </c>
      <c r="Q1058" s="97">
        <v>9673</v>
      </c>
      <c r="R1058" s="91" t="s">
        <v>73</v>
      </c>
      <c r="S1058" s="46"/>
      <c r="T1058" s="46"/>
      <c r="U1058" s="46"/>
    </row>
    <row r="1059" spans="1:21" ht="30" customHeight="1">
      <c r="A1059" s="138" t="s">
        <v>1994</v>
      </c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</row>
    <row r="1060" spans="1:21" ht="45" customHeight="1">
      <c r="A1060" s="126" t="s">
        <v>867</v>
      </c>
      <c r="B1060" s="126"/>
      <c r="C1060" s="88" t="s">
        <v>28</v>
      </c>
      <c r="D1060" s="88" t="s">
        <v>28</v>
      </c>
      <c r="E1060" s="88" t="s">
        <v>28</v>
      </c>
      <c r="F1060" s="36" t="s">
        <v>28</v>
      </c>
      <c r="G1060" s="36" t="s">
        <v>28</v>
      </c>
      <c r="H1060" s="37">
        <f>SUM(H1061:H1062)</f>
        <v>973.5</v>
      </c>
      <c r="I1060" s="37">
        <f t="shared" ref="I1060:O1060" si="123">SUM(I1061:I1062)</f>
        <v>0</v>
      </c>
      <c r="J1060" s="37">
        <f t="shared" si="123"/>
        <v>879.4</v>
      </c>
      <c r="K1060" s="37">
        <f t="shared" si="123"/>
        <v>7948195</v>
      </c>
      <c r="L1060" s="37">
        <f t="shared" si="123"/>
        <v>0</v>
      </c>
      <c r="M1060" s="37">
        <f t="shared" si="123"/>
        <v>0</v>
      </c>
      <c r="N1060" s="37">
        <f t="shared" si="123"/>
        <v>0</v>
      </c>
      <c r="O1060" s="37">
        <f t="shared" si="123"/>
        <v>7948195</v>
      </c>
      <c r="P1060" s="38">
        <f>K1060/H1060</f>
        <v>8164.5557267591166</v>
      </c>
      <c r="Q1060" s="39" t="s">
        <v>28</v>
      </c>
      <c r="R1060" s="40" t="s">
        <v>28</v>
      </c>
    </row>
    <row r="1061" spans="1:21" s="47" customFormat="1" ht="24.95" customHeight="1">
      <c r="A1061" s="116" t="s">
        <v>1876</v>
      </c>
      <c r="B1061" s="108" t="s">
        <v>865</v>
      </c>
      <c r="C1061" s="94">
        <v>1968</v>
      </c>
      <c r="D1061" s="94" t="s">
        <v>27</v>
      </c>
      <c r="E1061" s="94" t="s">
        <v>26</v>
      </c>
      <c r="F1061" s="85">
        <v>2</v>
      </c>
      <c r="G1061" s="85">
        <v>2</v>
      </c>
      <c r="H1061" s="82">
        <v>547.70000000000005</v>
      </c>
      <c r="I1061" s="82">
        <v>0</v>
      </c>
      <c r="J1061" s="82">
        <v>499</v>
      </c>
      <c r="K1061" s="97">
        <f>SUM(L1061:O1061)</f>
        <v>4204600</v>
      </c>
      <c r="L1061" s="82">
        <v>0</v>
      </c>
      <c r="M1061" s="82">
        <v>0</v>
      </c>
      <c r="N1061" s="82">
        <v>0</v>
      </c>
      <c r="O1061" s="96">
        <v>4204600</v>
      </c>
      <c r="P1061" s="105">
        <f>K1061/H1061</f>
        <v>7676.8303815957634</v>
      </c>
      <c r="Q1061" s="97">
        <v>9673</v>
      </c>
      <c r="R1061" s="91" t="s">
        <v>73</v>
      </c>
      <c r="S1061" s="46"/>
      <c r="T1061" s="46"/>
      <c r="U1061" s="46"/>
    </row>
    <row r="1062" spans="1:21" s="47" customFormat="1" ht="24.95" customHeight="1">
      <c r="A1062" s="116" t="s">
        <v>1877</v>
      </c>
      <c r="B1062" s="108" t="s">
        <v>866</v>
      </c>
      <c r="C1062" s="94">
        <v>1967</v>
      </c>
      <c r="D1062" s="94" t="s">
        <v>27</v>
      </c>
      <c r="E1062" s="94" t="s">
        <v>26</v>
      </c>
      <c r="F1062" s="85">
        <v>2</v>
      </c>
      <c r="G1062" s="85">
        <v>2</v>
      </c>
      <c r="H1062" s="82">
        <v>425.8</v>
      </c>
      <c r="I1062" s="82">
        <v>0</v>
      </c>
      <c r="J1062" s="82">
        <v>380.4</v>
      </c>
      <c r="K1062" s="97">
        <f>SUM(L1062:O1062)</f>
        <v>3743595</v>
      </c>
      <c r="L1062" s="82">
        <v>0</v>
      </c>
      <c r="M1062" s="82">
        <v>0</v>
      </c>
      <c r="N1062" s="82">
        <v>0</v>
      </c>
      <c r="O1062" s="96">
        <v>3743595</v>
      </c>
      <c r="P1062" s="105">
        <f>K1062/H1062</f>
        <v>8791.9093471113192</v>
      </c>
      <c r="Q1062" s="97">
        <v>9673</v>
      </c>
      <c r="R1062" s="91" t="s">
        <v>72</v>
      </c>
      <c r="S1062" s="46"/>
      <c r="T1062" s="46"/>
      <c r="U1062" s="46"/>
    </row>
    <row r="1063" spans="1:21" ht="30" customHeight="1">
      <c r="A1063" s="138" t="s">
        <v>1995</v>
      </c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</row>
    <row r="1064" spans="1:21" ht="45" customHeight="1">
      <c r="A1064" s="126" t="s">
        <v>1963</v>
      </c>
      <c r="B1064" s="126"/>
      <c r="C1064" s="121" t="s">
        <v>28</v>
      </c>
      <c r="D1064" s="121" t="s">
        <v>28</v>
      </c>
      <c r="E1064" s="121" t="s">
        <v>28</v>
      </c>
      <c r="F1064" s="36" t="s">
        <v>28</v>
      </c>
      <c r="G1064" s="36" t="s">
        <v>28</v>
      </c>
      <c r="H1064" s="37">
        <f>SUM(H1065:H1066)</f>
        <v>15087</v>
      </c>
      <c r="I1064" s="37">
        <f t="shared" ref="I1064:O1064" si="124">SUM(I1065:I1066)</f>
        <v>0</v>
      </c>
      <c r="J1064" s="37">
        <f t="shared" si="124"/>
        <v>4437.08</v>
      </c>
      <c r="K1064" s="37">
        <f t="shared" si="124"/>
        <v>4169344</v>
      </c>
      <c r="L1064" s="37">
        <f t="shared" si="124"/>
        <v>0</v>
      </c>
      <c r="M1064" s="37">
        <f t="shared" si="124"/>
        <v>0</v>
      </c>
      <c r="N1064" s="37">
        <f t="shared" si="124"/>
        <v>0</v>
      </c>
      <c r="O1064" s="37">
        <f t="shared" si="124"/>
        <v>4169344</v>
      </c>
      <c r="P1064" s="38">
        <f>K1064/H1064</f>
        <v>276.3534168489428</v>
      </c>
      <c r="Q1064" s="39" t="s">
        <v>28</v>
      </c>
      <c r="R1064" s="40" t="s">
        <v>28</v>
      </c>
    </row>
    <row r="1065" spans="1:21" s="47" customFormat="1" ht="24.95" customHeight="1">
      <c r="A1065" s="116" t="s">
        <v>1878</v>
      </c>
      <c r="B1065" s="123" t="s">
        <v>1964</v>
      </c>
      <c r="C1065" s="116">
        <v>1984</v>
      </c>
      <c r="D1065" s="116">
        <v>2015</v>
      </c>
      <c r="E1065" s="116" t="s">
        <v>29</v>
      </c>
      <c r="F1065" s="118">
        <v>5</v>
      </c>
      <c r="G1065" s="118">
        <v>6</v>
      </c>
      <c r="H1065" s="120">
        <v>15087</v>
      </c>
      <c r="I1065" s="120">
        <v>0</v>
      </c>
      <c r="J1065" s="120">
        <v>4437.08</v>
      </c>
      <c r="K1065" s="124">
        <f>SUM(L1065:O1065)</f>
        <v>4169344</v>
      </c>
      <c r="L1065" s="120">
        <v>0</v>
      </c>
      <c r="M1065" s="120">
        <v>0</v>
      </c>
      <c r="N1065" s="120">
        <v>0</v>
      </c>
      <c r="O1065" s="122">
        <v>4169344</v>
      </c>
      <c r="P1065" s="114">
        <f>K1065/H1065</f>
        <v>276.3534168489428</v>
      </c>
      <c r="Q1065" s="124">
        <v>9673</v>
      </c>
      <c r="R1065" s="115" t="s">
        <v>72</v>
      </c>
      <c r="S1065" s="46"/>
      <c r="T1065" s="46"/>
      <c r="U1065" s="46"/>
    </row>
    <row r="1066" spans="1:21" ht="30" customHeight="1">
      <c r="A1066" s="138" t="s">
        <v>1996</v>
      </c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</row>
    <row r="1067" spans="1:21" ht="39.950000000000003" customHeight="1">
      <c r="A1067" s="126" t="s">
        <v>872</v>
      </c>
      <c r="B1067" s="126"/>
      <c r="C1067" s="88" t="s">
        <v>28</v>
      </c>
      <c r="D1067" s="88" t="s">
        <v>28</v>
      </c>
      <c r="E1067" s="88" t="s">
        <v>28</v>
      </c>
      <c r="F1067" s="36" t="s">
        <v>28</v>
      </c>
      <c r="G1067" s="36" t="s">
        <v>28</v>
      </c>
      <c r="H1067" s="37">
        <f>SUM(H1068:H1070)</f>
        <v>1606.8</v>
      </c>
      <c r="I1067" s="37">
        <f t="shared" ref="I1067:O1067" si="125">SUM(I1068:I1070)</f>
        <v>174.1</v>
      </c>
      <c r="J1067" s="37">
        <f t="shared" si="125"/>
        <v>810</v>
      </c>
      <c r="K1067" s="37">
        <f t="shared" si="125"/>
        <v>10000934</v>
      </c>
      <c r="L1067" s="37">
        <f t="shared" si="125"/>
        <v>0</v>
      </c>
      <c r="M1067" s="37">
        <f t="shared" si="125"/>
        <v>0</v>
      </c>
      <c r="N1067" s="37">
        <f t="shared" si="125"/>
        <v>0</v>
      </c>
      <c r="O1067" s="37">
        <f t="shared" si="125"/>
        <v>10000934</v>
      </c>
      <c r="P1067" s="38">
        <f>K1067/H1067</f>
        <v>6224.1311924321635</v>
      </c>
      <c r="Q1067" s="39" t="s">
        <v>28</v>
      </c>
      <c r="R1067" s="40" t="s">
        <v>28</v>
      </c>
    </row>
    <row r="1068" spans="1:21" ht="21.95" customHeight="1">
      <c r="A1068" s="128" t="s">
        <v>1879</v>
      </c>
      <c r="B1068" s="184" t="s">
        <v>1937</v>
      </c>
      <c r="C1068" s="130">
        <v>1969</v>
      </c>
      <c r="D1068" s="128" t="s">
        <v>27</v>
      </c>
      <c r="E1068" s="128" t="s">
        <v>26</v>
      </c>
      <c r="F1068" s="132">
        <v>2</v>
      </c>
      <c r="G1068" s="132">
        <v>2</v>
      </c>
      <c r="H1068" s="187">
        <v>514.79999999999995</v>
      </c>
      <c r="I1068" s="187">
        <v>125.8</v>
      </c>
      <c r="J1068" s="187">
        <v>389</v>
      </c>
      <c r="K1068" s="97">
        <f>SUM(L1068:O1068)</f>
        <v>1628000</v>
      </c>
      <c r="L1068" s="97">
        <v>0</v>
      </c>
      <c r="M1068" s="97">
        <v>0</v>
      </c>
      <c r="N1068" s="97">
        <v>0</v>
      </c>
      <c r="O1068" s="97">
        <v>1628000</v>
      </c>
      <c r="P1068" s="105">
        <f>K1068/H1068</f>
        <v>3162.3931623931626</v>
      </c>
      <c r="Q1068" s="97">
        <v>9673</v>
      </c>
      <c r="R1068" s="91" t="s">
        <v>72</v>
      </c>
      <c r="S1068" s="1"/>
      <c r="T1068" s="1"/>
      <c r="U1068" s="1"/>
    </row>
    <row r="1069" spans="1:21" ht="21.95" customHeight="1">
      <c r="A1069" s="129"/>
      <c r="B1069" s="185"/>
      <c r="C1069" s="131"/>
      <c r="D1069" s="129"/>
      <c r="E1069" s="129"/>
      <c r="F1069" s="133"/>
      <c r="G1069" s="133"/>
      <c r="H1069" s="188"/>
      <c r="I1069" s="188"/>
      <c r="J1069" s="188"/>
      <c r="K1069" s="97">
        <f>SUM(L1069:O1069)</f>
        <v>2466280</v>
      </c>
      <c r="L1069" s="97">
        <v>0</v>
      </c>
      <c r="M1069" s="97">
        <v>0</v>
      </c>
      <c r="N1069" s="97">
        <v>0</v>
      </c>
      <c r="O1069" s="97">
        <v>2466280</v>
      </c>
      <c r="P1069" s="105">
        <f>K1069/H1068</f>
        <v>4790.7536907536914</v>
      </c>
      <c r="Q1069" s="97">
        <v>9673</v>
      </c>
      <c r="R1069" s="27" t="s">
        <v>74</v>
      </c>
      <c r="S1069" s="1"/>
      <c r="T1069" s="1"/>
      <c r="U1069" s="1"/>
    </row>
    <row r="1070" spans="1:21" s="47" customFormat="1" ht="21.95" customHeight="1">
      <c r="A1070" s="116" t="s">
        <v>1880</v>
      </c>
      <c r="B1070" s="93" t="s">
        <v>869</v>
      </c>
      <c r="C1070" s="94">
        <v>1950</v>
      </c>
      <c r="D1070" s="94" t="s">
        <v>27</v>
      </c>
      <c r="E1070" s="94" t="s">
        <v>26</v>
      </c>
      <c r="F1070" s="85">
        <v>2</v>
      </c>
      <c r="G1070" s="85">
        <v>2</v>
      </c>
      <c r="H1070" s="82">
        <v>1092</v>
      </c>
      <c r="I1070" s="82">
        <v>48.3</v>
      </c>
      <c r="J1070" s="82">
        <v>421</v>
      </c>
      <c r="K1070" s="97">
        <f>SUM(L1070:O1070)</f>
        <v>5906654</v>
      </c>
      <c r="L1070" s="82">
        <v>0</v>
      </c>
      <c r="M1070" s="82">
        <v>0</v>
      </c>
      <c r="N1070" s="82">
        <v>0</v>
      </c>
      <c r="O1070" s="96">
        <v>5906654</v>
      </c>
      <c r="P1070" s="105">
        <f>K1070/H1070</f>
        <v>5409.0238095238092</v>
      </c>
      <c r="Q1070" s="97">
        <v>9673</v>
      </c>
      <c r="R1070" s="91" t="s">
        <v>72</v>
      </c>
      <c r="S1070" s="46"/>
      <c r="T1070" s="46"/>
      <c r="U1070" s="46"/>
    </row>
    <row r="1071" spans="1:21" ht="23.1" customHeight="1">
      <c r="A1071" s="138" t="s">
        <v>1997</v>
      </c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</row>
    <row r="1072" spans="1:21" ht="39.950000000000003" customHeight="1">
      <c r="A1072" s="126" t="s">
        <v>873</v>
      </c>
      <c r="B1072" s="126"/>
      <c r="C1072" s="88" t="s">
        <v>28</v>
      </c>
      <c r="D1072" s="88" t="s">
        <v>28</v>
      </c>
      <c r="E1072" s="88" t="s">
        <v>28</v>
      </c>
      <c r="F1072" s="36" t="s">
        <v>28</v>
      </c>
      <c r="G1072" s="36" t="s">
        <v>28</v>
      </c>
      <c r="H1072" s="37">
        <f>SUM(H1073:H1074)</f>
        <v>9321.6</v>
      </c>
      <c r="I1072" s="37">
        <f t="shared" ref="I1072:O1072" si="126">SUM(I1073:I1074)</f>
        <v>98.45</v>
      </c>
      <c r="J1072" s="37">
        <f t="shared" si="126"/>
        <v>6551.2</v>
      </c>
      <c r="K1072" s="37">
        <f t="shared" si="126"/>
        <v>21233310</v>
      </c>
      <c r="L1072" s="37">
        <f t="shared" si="126"/>
        <v>0</v>
      </c>
      <c r="M1072" s="37">
        <f t="shared" si="126"/>
        <v>0</v>
      </c>
      <c r="N1072" s="37">
        <f t="shared" si="126"/>
        <v>0</v>
      </c>
      <c r="O1072" s="37">
        <f t="shared" si="126"/>
        <v>21233310</v>
      </c>
      <c r="P1072" s="38">
        <f>K1072/H1072</f>
        <v>2277.8610968074149</v>
      </c>
      <c r="Q1072" s="39" t="s">
        <v>28</v>
      </c>
      <c r="R1072" s="40" t="s">
        <v>28</v>
      </c>
    </row>
    <row r="1073" spans="1:21" s="47" customFormat="1" ht="23.1" customHeight="1">
      <c r="A1073" s="116" t="s">
        <v>1881</v>
      </c>
      <c r="B1073" s="93" t="s">
        <v>870</v>
      </c>
      <c r="C1073" s="94">
        <v>1969</v>
      </c>
      <c r="D1073" s="94" t="s">
        <v>27</v>
      </c>
      <c r="E1073" s="94" t="s">
        <v>26</v>
      </c>
      <c r="F1073" s="94">
        <v>3</v>
      </c>
      <c r="G1073" s="94">
        <v>2</v>
      </c>
      <c r="H1073" s="96">
        <v>1440</v>
      </c>
      <c r="I1073" s="96">
        <v>98.45</v>
      </c>
      <c r="J1073" s="96">
        <v>851.7</v>
      </c>
      <c r="K1073" s="97">
        <f>SUM(L1073:O1073)</f>
        <v>3020000</v>
      </c>
      <c r="L1073" s="96">
        <v>0</v>
      </c>
      <c r="M1073" s="96">
        <v>0</v>
      </c>
      <c r="N1073" s="96">
        <v>0</v>
      </c>
      <c r="O1073" s="96">
        <v>3020000</v>
      </c>
      <c r="P1073" s="105">
        <f>K1073/H1073</f>
        <v>2097.2222222222222</v>
      </c>
      <c r="Q1073" s="97">
        <v>9673</v>
      </c>
      <c r="R1073" s="91" t="s">
        <v>72</v>
      </c>
      <c r="S1073" s="46"/>
      <c r="T1073" s="46"/>
      <c r="U1073" s="46"/>
    </row>
    <row r="1074" spans="1:21" s="47" customFormat="1" ht="23.1" customHeight="1">
      <c r="A1074" s="116" t="s">
        <v>1957</v>
      </c>
      <c r="B1074" s="93" t="s">
        <v>871</v>
      </c>
      <c r="C1074" s="94">
        <v>1980</v>
      </c>
      <c r="D1074" s="94" t="s">
        <v>27</v>
      </c>
      <c r="E1074" s="94" t="s">
        <v>26</v>
      </c>
      <c r="F1074" s="90">
        <v>5</v>
      </c>
      <c r="G1074" s="90">
        <v>8</v>
      </c>
      <c r="H1074" s="96">
        <v>7881.6</v>
      </c>
      <c r="I1074" s="96">
        <v>0</v>
      </c>
      <c r="J1074" s="96">
        <v>5699.5</v>
      </c>
      <c r="K1074" s="97">
        <f>SUM(L1074:O1074)</f>
        <v>18213310</v>
      </c>
      <c r="L1074" s="96">
        <v>0</v>
      </c>
      <c r="M1074" s="96">
        <v>0</v>
      </c>
      <c r="N1074" s="96">
        <v>0</v>
      </c>
      <c r="O1074" s="96">
        <v>18213310</v>
      </c>
      <c r="P1074" s="105">
        <f>K1074/H1074</f>
        <v>2310.8645452699957</v>
      </c>
      <c r="Q1074" s="97">
        <v>9673</v>
      </c>
      <c r="R1074" s="91" t="s">
        <v>73</v>
      </c>
      <c r="S1074" s="46"/>
      <c r="T1074" s="46"/>
      <c r="U1074" s="46"/>
    </row>
    <row r="1075" spans="1:21" ht="30" customHeight="1">
      <c r="A1075" s="138" t="s">
        <v>1998</v>
      </c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</row>
    <row r="1076" spans="1:21" ht="39.950000000000003" customHeight="1">
      <c r="A1076" s="126" t="s">
        <v>874</v>
      </c>
      <c r="B1076" s="126"/>
      <c r="C1076" s="88" t="s">
        <v>28</v>
      </c>
      <c r="D1076" s="88" t="s">
        <v>28</v>
      </c>
      <c r="E1076" s="88" t="s">
        <v>28</v>
      </c>
      <c r="F1076" s="36" t="s">
        <v>28</v>
      </c>
      <c r="G1076" s="36" t="s">
        <v>28</v>
      </c>
      <c r="H1076" s="37">
        <f>SUM(H1077)</f>
        <v>972.4</v>
      </c>
      <c r="I1076" s="37">
        <f t="shared" ref="I1076:O1076" si="127">SUM(I1077)</f>
        <v>0</v>
      </c>
      <c r="J1076" s="37">
        <f t="shared" si="127"/>
        <v>709.8</v>
      </c>
      <c r="K1076" s="37">
        <f t="shared" si="127"/>
        <v>3115000</v>
      </c>
      <c r="L1076" s="37">
        <f t="shared" si="127"/>
        <v>0</v>
      </c>
      <c r="M1076" s="37">
        <f t="shared" si="127"/>
        <v>0</v>
      </c>
      <c r="N1076" s="37">
        <f t="shared" si="127"/>
        <v>0</v>
      </c>
      <c r="O1076" s="37">
        <f t="shared" si="127"/>
        <v>3115000</v>
      </c>
      <c r="P1076" s="38">
        <f>K1076/H1076</f>
        <v>3203.4142328259977</v>
      </c>
      <c r="Q1076" s="39" t="s">
        <v>28</v>
      </c>
      <c r="R1076" s="40" t="s">
        <v>28</v>
      </c>
    </row>
    <row r="1077" spans="1:21" s="47" customFormat="1" ht="23.1" customHeight="1">
      <c r="A1077" s="116" t="s">
        <v>1882</v>
      </c>
      <c r="B1077" s="93" t="s">
        <v>868</v>
      </c>
      <c r="C1077" s="94">
        <v>1983</v>
      </c>
      <c r="D1077" s="94" t="s">
        <v>27</v>
      </c>
      <c r="E1077" s="94" t="s">
        <v>29</v>
      </c>
      <c r="F1077" s="85">
        <v>3</v>
      </c>
      <c r="G1077" s="85">
        <v>2</v>
      </c>
      <c r="H1077" s="82">
        <v>972.4</v>
      </c>
      <c r="I1077" s="82">
        <v>0</v>
      </c>
      <c r="J1077" s="82">
        <v>709.8</v>
      </c>
      <c r="K1077" s="97">
        <f>SUM(L1077:O1077)</f>
        <v>3115000</v>
      </c>
      <c r="L1077" s="82">
        <v>0</v>
      </c>
      <c r="M1077" s="82">
        <v>0</v>
      </c>
      <c r="N1077" s="82">
        <v>0</v>
      </c>
      <c r="O1077" s="96">
        <v>3115000</v>
      </c>
      <c r="P1077" s="105">
        <f>K1077/H1077</f>
        <v>3203.4142328259977</v>
      </c>
      <c r="Q1077" s="97">
        <v>9673</v>
      </c>
      <c r="R1077" s="91" t="s">
        <v>72</v>
      </c>
      <c r="S1077" s="46"/>
      <c r="T1077" s="46"/>
      <c r="U1077" s="46"/>
    </row>
    <row r="1078" spans="1:21" ht="30" customHeight="1">
      <c r="A1078" s="138" t="s">
        <v>2001</v>
      </c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</row>
    <row r="1079" spans="1:21" ht="39.950000000000003" customHeight="1">
      <c r="A1079" s="126" t="s">
        <v>2003</v>
      </c>
      <c r="B1079" s="126"/>
      <c r="C1079" s="88" t="s">
        <v>28</v>
      </c>
      <c r="D1079" s="88" t="s">
        <v>28</v>
      </c>
      <c r="E1079" s="88" t="s">
        <v>28</v>
      </c>
      <c r="F1079" s="36" t="s">
        <v>28</v>
      </c>
      <c r="G1079" s="36" t="s">
        <v>28</v>
      </c>
      <c r="H1079" s="37">
        <f>SUM(H1080:H1118)</f>
        <v>90446.199999999983</v>
      </c>
      <c r="I1079" s="37">
        <f t="shared" ref="I1079:N1079" si="128">SUM(I1080:I1118)</f>
        <v>18127.299999999996</v>
      </c>
      <c r="J1079" s="37">
        <f t="shared" si="128"/>
        <v>69355.600000000006</v>
      </c>
      <c r="K1079" s="37">
        <f t="shared" si="128"/>
        <v>305611536.02999997</v>
      </c>
      <c r="L1079" s="37">
        <f t="shared" si="128"/>
        <v>0</v>
      </c>
      <c r="M1079" s="37">
        <f t="shared" si="128"/>
        <v>0</v>
      </c>
      <c r="N1079" s="37">
        <f t="shared" si="128"/>
        <v>0</v>
      </c>
      <c r="O1079" s="37">
        <f>SUM(O1080:O1118)</f>
        <v>305611536.02999997</v>
      </c>
      <c r="P1079" s="38">
        <f>K1079/H1079</f>
        <v>3378.9317409686646</v>
      </c>
      <c r="Q1079" s="39" t="s">
        <v>28</v>
      </c>
      <c r="R1079" s="40" t="s">
        <v>28</v>
      </c>
    </row>
    <row r="1080" spans="1:21" s="47" customFormat="1" ht="23.1" customHeight="1">
      <c r="A1080" s="115" t="s">
        <v>1883</v>
      </c>
      <c r="B1080" s="93" t="s">
        <v>875</v>
      </c>
      <c r="C1080" s="112">
        <v>1986</v>
      </c>
      <c r="D1080" s="91" t="s">
        <v>27</v>
      </c>
      <c r="E1080" s="91" t="s">
        <v>912</v>
      </c>
      <c r="F1080" s="91" t="s">
        <v>913</v>
      </c>
      <c r="G1080" s="91" t="s">
        <v>300</v>
      </c>
      <c r="H1080" s="96">
        <v>7294.7</v>
      </c>
      <c r="I1080" s="96">
        <v>1682.3</v>
      </c>
      <c r="J1080" s="96">
        <v>5612.4</v>
      </c>
      <c r="K1080" s="97">
        <f t="shared" ref="K1080:K1118" si="129">SUM(L1080:O1080)</f>
        <v>3033380</v>
      </c>
      <c r="L1080" s="96">
        <v>0</v>
      </c>
      <c r="M1080" s="96">
        <v>0</v>
      </c>
      <c r="N1080" s="96">
        <v>0</v>
      </c>
      <c r="O1080" s="69">
        <v>3033380</v>
      </c>
      <c r="P1080" s="105">
        <f t="shared" ref="P1080:P1118" si="130">K1080/H1080</f>
        <v>415.83341330006721</v>
      </c>
      <c r="Q1080" s="97">
        <v>9673</v>
      </c>
      <c r="R1080" s="27" t="s">
        <v>72</v>
      </c>
      <c r="S1080" s="46"/>
      <c r="T1080" s="46"/>
      <c r="U1080" s="46"/>
    </row>
    <row r="1081" spans="1:21" s="47" customFormat="1" ht="23.1" customHeight="1">
      <c r="A1081" s="115" t="s">
        <v>1884</v>
      </c>
      <c r="B1081" s="93" t="s">
        <v>876</v>
      </c>
      <c r="C1081" s="87">
        <v>1985</v>
      </c>
      <c r="D1081" s="91" t="s">
        <v>27</v>
      </c>
      <c r="E1081" s="91" t="s">
        <v>29</v>
      </c>
      <c r="F1081" s="85">
        <v>9</v>
      </c>
      <c r="G1081" s="85">
        <v>4</v>
      </c>
      <c r="H1081" s="106">
        <v>9875.7000000000007</v>
      </c>
      <c r="I1081" s="106">
        <v>2297.9</v>
      </c>
      <c r="J1081" s="106">
        <v>7577.8</v>
      </c>
      <c r="K1081" s="97">
        <f t="shared" si="129"/>
        <v>4028000</v>
      </c>
      <c r="L1081" s="106">
        <v>0</v>
      </c>
      <c r="M1081" s="106">
        <v>0</v>
      </c>
      <c r="N1081" s="106">
        <v>0</v>
      </c>
      <c r="O1081" s="71">
        <v>4028000</v>
      </c>
      <c r="P1081" s="105">
        <f t="shared" si="130"/>
        <v>407.8698218860435</v>
      </c>
      <c r="Q1081" s="97">
        <v>9673</v>
      </c>
      <c r="R1081" s="27" t="s">
        <v>72</v>
      </c>
      <c r="S1081" s="46"/>
      <c r="T1081" s="46"/>
      <c r="U1081" s="46"/>
    </row>
    <row r="1082" spans="1:21" s="47" customFormat="1" ht="23.1" customHeight="1">
      <c r="A1082" s="115" t="s">
        <v>1885</v>
      </c>
      <c r="B1082" s="93" t="s">
        <v>877</v>
      </c>
      <c r="C1082" s="94">
        <v>1995</v>
      </c>
      <c r="D1082" s="91" t="s">
        <v>27</v>
      </c>
      <c r="E1082" s="91" t="s">
        <v>912</v>
      </c>
      <c r="F1082" s="85">
        <v>10</v>
      </c>
      <c r="G1082" s="85">
        <v>5</v>
      </c>
      <c r="H1082" s="82">
        <v>13648.9</v>
      </c>
      <c r="I1082" s="82">
        <v>2949.3</v>
      </c>
      <c r="J1082" s="82">
        <v>10699.6</v>
      </c>
      <c r="K1082" s="97">
        <f t="shared" si="129"/>
        <v>4978400</v>
      </c>
      <c r="L1082" s="82">
        <v>0</v>
      </c>
      <c r="M1082" s="82">
        <v>0</v>
      </c>
      <c r="N1082" s="82">
        <v>0</v>
      </c>
      <c r="O1082" s="69">
        <v>4978400</v>
      </c>
      <c r="P1082" s="105">
        <f t="shared" si="130"/>
        <v>364.74734227666698</v>
      </c>
      <c r="Q1082" s="97">
        <v>9673</v>
      </c>
      <c r="R1082" s="27" t="s">
        <v>72</v>
      </c>
      <c r="S1082" s="46"/>
      <c r="T1082" s="46"/>
      <c r="U1082" s="62"/>
    </row>
    <row r="1083" spans="1:21" s="47" customFormat="1" ht="23.1" customHeight="1">
      <c r="A1083" s="115" t="s">
        <v>1886</v>
      </c>
      <c r="B1083" s="93" t="s">
        <v>878</v>
      </c>
      <c r="C1083" s="94">
        <v>1984</v>
      </c>
      <c r="D1083" s="87" t="s">
        <v>27</v>
      </c>
      <c r="E1083" s="87" t="s">
        <v>26</v>
      </c>
      <c r="F1083" s="85">
        <v>5</v>
      </c>
      <c r="G1083" s="85">
        <v>8</v>
      </c>
      <c r="H1083" s="82">
        <v>6762.2</v>
      </c>
      <c r="I1083" s="82">
        <v>1762</v>
      </c>
      <c r="J1083" s="82">
        <v>5000.2</v>
      </c>
      <c r="K1083" s="97">
        <f t="shared" si="129"/>
        <v>5115020</v>
      </c>
      <c r="L1083" s="82">
        <v>0</v>
      </c>
      <c r="M1083" s="82">
        <v>0</v>
      </c>
      <c r="N1083" s="82">
        <v>0</v>
      </c>
      <c r="O1083" s="69">
        <v>5115020</v>
      </c>
      <c r="P1083" s="105">
        <f t="shared" si="130"/>
        <v>756.41359320931065</v>
      </c>
      <c r="Q1083" s="97">
        <v>9673</v>
      </c>
      <c r="R1083" s="27" t="s">
        <v>72</v>
      </c>
      <c r="S1083" s="46"/>
      <c r="T1083" s="46"/>
      <c r="U1083" s="46"/>
    </row>
    <row r="1084" spans="1:21" s="47" customFormat="1" ht="23.1" customHeight="1">
      <c r="A1084" s="115" t="s">
        <v>1887</v>
      </c>
      <c r="B1084" s="93" t="s">
        <v>881</v>
      </c>
      <c r="C1084" s="94">
        <v>1954</v>
      </c>
      <c r="D1084" s="87" t="s">
        <v>27</v>
      </c>
      <c r="E1084" s="87" t="s">
        <v>26</v>
      </c>
      <c r="F1084" s="85">
        <v>3</v>
      </c>
      <c r="G1084" s="85">
        <v>3</v>
      </c>
      <c r="H1084" s="105">
        <v>1850</v>
      </c>
      <c r="I1084" s="105">
        <v>70.7</v>
      </c>
      <c r="J1084" s="105">
        <v>1609.3</v>
      </c>
      <c r="K1084" s="97">
        <f t="shared" si="129"/>
        <v>4602450</v>
      </c>
      <c r="L1084" s="105">
        <v>0</v>
      </c>
      <c r="M1084" s="105">
        <v>0</v>
      </c>
      <c r="N1084" s="105">
        <v>0</v>
      </c>
      <c r="O1084" s="84">
        <v>4602450</v>
      </c>
      <c r="P1084" s="105">
        <f t="shared" si="130"/>
        <v>2487.8108108108108</v>
      </c>
      <c r="Q1084" s="97">
        <v>9673</v>
      </c>
      <c r="R1084" s="27" t="s">
        <v>72</v>
      </c>
      <c r="S1084" s="46"/>
      <c r="T1084" s="46"/>
      <c r="U1084" s="46"/>
    </row>
    <row r="1085" spans="1:21" s="47" customFormat="1" ht="23.1" customHeight="1">
      <c r="A1085" s="115" t="s">
        <v>1888</v>
      </c>
      <c r="B1085" s="93" t="s">
        <v>882</v>
      </c>
      <c r="C1085" s="94">
        <v>1952</v>
      </c>
      <c r="D1085" s="87" t="s">
        <v>27</v>
      </c>
      <c r="E1085" s="87" t="s">
        <v>26</v>
      </c>
      <c r="F1085" s="85">
        <v>3</v>
      </c>
      <c r="G1085" s="85">
        <v>3</v>
      </c>
      <c r="H1085" s="105">
        <v>1805</v>
      </c>
      <c r="I1085" s="105">
        <v>589.6</v>
      </c>
      <c r="J1085" s="105">
        <v>1205.8</v>
      </c>
      <c r="K1085" s="97">
        <f t="shared" si="129"/>
        <v>4628500</v>
      </c>
      <c r="L1085" s="105">
        <v>0</v>
      </c>
      <c r="M1085" s="105">
        <v>0</v>
      </c>
      <c r="N1085" s="105">
        <v>0</v>
      </c>
      <c r="O1085" s="84">
        <v>4628500</v>
      </c>
      <c r="P1085" s="105">
        <f t="shared" si="130"/>
        <v>2564.2659279778395</v>
      </c>
      <c r="Q1085" s="97">
        <v>9673</v>
      </c>
      <c r="R1085" s="27" t="s">
        <v>72</v>
      </c>
      <c r="S1085" s="62"/>
      <c r="T1085" s="46"/>
      <c r="U1085" s="46"/>
    </row>
    <row r="1086" spans="1:21" s="47" customFormat="1" ht="23.1" customHeight="1">
      <c r="A1086" s="115" t="s">
        <v>1889</v>
      </c>
      <c r="B1086" s="93" t="s">
        <v>883</v>
      </c>
      <c r="C1086" s="94">
        <v>1956</v>
      </c>
      <c r="D1086" s="87" t="s">
        <v>27</v>
      </c>
      <c r="E1086" s="87" t="s">
        <v>26</v>
      </c>
      <c r="F1086" s="85">
        <v>3</v>
      </c>
      <c r="G1086" s="85">
        <v>3</v>
      </c>
      <c r="H1086" s="105">
        <v>1960.1</v>
      </c>
      <c r="I1086" s="105">
        <v>372</v>
      </c>
      <c r="J1086" s="105">
        <v>1002.1</v>
      </c>
      <c r="K1086" s="97">
        <f t="shared" si="129"/>
        <v>4628500</v>
      </c>
      <c r="L1086" s="105">
        <v>0</v>
      </c>
      <c r="M1086" s="105">
        <v>0</v>
      </c>
      <c r="N1086" s="105">
        <v>0</v>
      </c>
      <c r="O1086" s="84">
        <v>4628500</v>
      </c>
      <c r="P1086" s="105">
        <f t="shared" si="130"/>
        <v>2361.3591143309018</v>
      </c>
      <c r="Q1086" s="97">
        <v>9673</v>
      </c>
      <c r="R1086" s="27" t="s">
        <v>72</v>
      </c>
      <c r="S1086" s="46"/>
      <c r="T1086" s="46"/>
      <c r="U1086" s="46"/>
    </row>
    <row r="1087" spans="1:21" s="47" customFormat="1" ht="23.1" customHeight="1">
      <c r="A1087" s="115" t="s">
        <v>1890</v>
      </c>
      <c r="B1087" s="93" t="s">
        <v>879</v>
      </c>
      <c r="C1087" s="94">
        <v>1955</v>
      </c>
      <c r="D1087" s="87" t="s">
        <v>27</v>
      </c>
      <c r="E1087" s="87" t="s">
        <v>26</v>
      </c>
      <c r="F1087" s="85">
        <v>3</v>
      </c>
      <c r="G1087" s="85">
        <v>3</v>
      </c>
      <c r="H1087" s="82">
        <v>1904.3</v>
      </c>
      <c r="I1087" s="82">
        <v>111.8</v>
      </c>
      <c r="J1087" s="82">
        <v>1099.7</v>
      </c>
      <c r="K1087" s="97">
        <f>SUM(L1087:O1087)</f>
        <v>4628500</v>
      </c>
      <c r="L1087" s="82">
        <v>0</v>
      </c>
      <c r="M1087" s="82">
        <v>0</v>
      </c>
      <c r="N1087" s="82">
        <v>0</v>
      </c>
      <c r="O1087" s="69">
        <v>4628500</v>
      </c>
      <c r="P1087" s="105">
        <f>K1087/H1087</f>
        <v>2430.5519088378933</v>
      </c>
      <c r="Q1087" s="97">
        <v>9673</v>
      </c>
      <c r="R1087" s="27" t="s">
        <v>72</v>
      </c>
      <c r="S1087" s="46"/>
      <c r="T1087" s="46"/>
      <c r="U1087" s="46"/>
    </row>
    <row r="1088" spans="1:21" s="47" customFormat="1" ht="23.1" customHeight="1">
      <c r="A1088" s="143" t="s">
        <v>1891</v>
      </c>
      <c r="B1088" s="146" t="s">
        <v>880</v>
      </c>
      <c r="C1088" s="127">
        <v>1959</v>
      </c>
      <c r="D1088" s="145" t="s">
        <v>27</v>
      </c>
      <c r="E1088" s="145" t="s">
        <v>26</v>
      </c>
      <c r="F1088" s="136">
        <v>2</v>
      </c>
      <c r="G1088" s="136">
        <v>1</v>
      </c>
      <c r="H1088" s="140">
        <v>281</v>
      </c>
      <c r="I1088" s="140">
        <v>140</v>
      </c>
      <c r="J1088" s="140">
        <v>141</v>
      </c>
      <c r="K1088" s="97">
        <f>SUM(L1088:O1088)</f>
        <v>300000</v>
      </c>
      <c r="L1088" s="82">
        <v>0</v>
      </c>
      <c r="M1088" s="82">
        <v>0</v>
      </c>
      <c r="N1088" s="82">
        <v>0</v>
      </c>
      <c r="O1088" s="69">
        <v>300000</v>
      </c>
      <c r="P1088" s="105">
        <f>K1088/H1088</f>
        <v>1067.6156583629893</v>
      </c>
      <c r="Q1088" s="97">
        <v>9673</v>
      </c>
      <c r="R1088" s="27" t="s">
        <v>72</v>
      </c>
      <c r="S1088" s="46"/>
      <c r="T1088" s="46"/>
      <c r="U1088" s="46"/>
    </row>
    <row r="1089" spans="1:21" ht="23.1" customHeight="1">
      <c r="A1089" s="143"/>
      <c r="B1089" s="146"/>
      <c r="C1089" s="127"/>
      <c r="D1089" s="145"/>
      <c r="E1089" s="145"/>
      <c r="F1089" s="136"/>
      <c r="G1089" s="136"/>
      <c r="H1089" s="140"/>
      <c r="I1089" s="140"/>
      <c r="J1089" s="140"/>
      <c r="K1089" s="97">
        <f>SUM(L1089:O1089)</f>
        <v>3631524.5</v>
      </c>
      <c r="L1089" s="82">
        <v>0</v>
      </c>
      <c r="M1089" s="82">
        <v>0</v>
      </c>
      <c r="N1089" s="82">
        <v>0</v>
      </c>
      <c r="O1089" s="69">
        <v>3631524.5</v>
      </c>
      <c r="P1089" s="105">
        <f>K1089/H1088</f>
        <v>12923.574733096086</v>
      </c>
      <c r="Q1089" s="97">
        <v>9673</v>
      </c>
      <c r="R1089" s="27" t="s">
        <v>73</v>
      </c>
    </row>
    <row r="1090" spans="1:21" ht="23.1" customHeight="1">
      <c r="A1090" s="117" t="s">
        <v>1892</v>
      </c>
      <c r="B1090" s="93" t="s">
        <v>1796</v>
      </c>
      <c r="C1090" s="94">
        <v>1953</v>
      </c>
      <c r="D1090" s="94" t="s">
        <v>27</v>
      </c>
      <c r="E1090" s="94" t="s">
        <v>26</v>
      </c>
      <c r="F1090" s="90">
        <v>2</v>
      </c>
      <c r="G1090" s="90">
        <v>2</v>
      </c>
      <c r="H1090" s="95">
        <v>900.1</v>
      </c>
      <c r="I1090" s="95">
        <v>831</v>
      </c>
      <c r="J1090" s="95">
        <v>630.29999999999995</v>
      </c>
      <c r="K1090" s="95">
        <f>SUM(L1090:O1090)</f>
        <v>7195990</v>
      </c>
      <c r="L1090" s="95">
        <v>0</v>
      </c>
      <c r="M1090" s="95">
        <v>0</v>
      </c>
      <c r="N1090" s="95">
        <v>0</v>
      </c>
      <c r="O1090" s="95">
        <v>7195990</v>
      </c>
      <c r="P1090" s="95">
        <f t="shared" si="130"/>
        <v>7994.6561493167428</v>
      </c>
      <c r="Q1090" s="95">
        <v>9673</v>
      </c>
      <c r="R1090" s="91" t="s">
        <v>72</v>
      </c>
    </row>
    <row r="1091" spans="1:21" s="47" customFormat="1" ht="23.1" customHeight="1">
      <c r="A1091" s="117" t="s">
        <v>1893</v>
      </c>
      <c r="B1091" s="93" t="s">
        <v>884</v>
      </c>
      <c r="C1091" s="94">
        <v>1960</v>
      </c>
      <c r="D1091" s="87" t="s">
        <v>27</v>
      </c>
      <c r="E1091" s="87" t="s">
        <v>26</v>
      </c>
      <c r="F1091" s="85">
        <v>2</v>
      </c>
      <c r="G1091" s="85">
        <v>2</v>
      </c>
      <c r="H1091" s="105">
        <v>667.4</v>
      </c>
      <c r="I1091" s="105">
        <v>110.4</v>
      </c>
      <c r="J1091" s="105">
        <v>557</v>
      </c>
      <c r="K1091" s="97">
        <f t="shared" si="129"/>
        <v>7406325</v>
      </c>
      <c r="L1091" s="105">
        <v>0</v>
      </c>
      <c r="M1091" s="105">
        <v>0</v>
      </c>
      <c r="N1091" s="105">
        <v>0</v>
      </c>
      <c r="O1091" s="84">
        <v>7406325</v>
      </c>
      <c r="P1091" s="105">
        <f t="shared" si="130"/>
        <v>11097.280491459394</v>
      </c>
      <c r="Q1091" s="97">
        <v>9673</v>
      </c>
      <c r="R1091" s="27" t="s">
        <v>73</v>
      </c>
      <c r="S1091" s="46"/>
      <c r="T1091" s="46"/>
      <c r="U1091" s="46"/>
    </row>
    <row r="1092" spans="1:21" s="47" customFormat="1" ht="23.1" customHeight="1">
      <c r="A1092" s="117" t="s">
        <v>1894</v>
      </c>
      <c r="B1092" s="93" t="s">
        <v>885</v>
      </c>
      <c r="C1092" s="94">
        <v>1960</v>
      </c>
      <c r="D1092" s="87" t="s">
        <v>27</v>
      </c>
      <c r="E1092" s="87" t="s">
        <v>26</v>
      </c>
      <c r="F1092" s="85">
        <v>2</v>
      </c>
      <c r="G1092" s="85">
        <v>2</v>
      </c>
      <c r="H1092" s="105">
        <v>698.1</v>
      </c>
      <c r="I1092" s="105">
        <v>30.7</v>
      </c>
      <c r="J1092" s="105">
        <v>667.4</v>
      </c>
      <c r="K1092" s="97">
        <f t="shared" si="129"/>
        <v>7483744</v>
      </c>
      <c r="L1092" s="105">
        <v>0</v>
      </c>
      <c r="M1092" s="105">
        <v>0</v>
      </c>
      <c r="N1092" s="105">
        <v>0</v>
      </c>
      <c r="O1092" s="84">
        <v>7483744</v>
      </c>
      <c r="P1092" s="105">
        <f t="shared" si="130"/>
        <v>10720.160435467698</v>
      </c>
      <c r="Q1092" s="97">
        <v>9673</v>
      </c>
      <c r="R1092" s="27" t="s">
        <v>73</v>
      </c>
      <c r="S1092" s="46"/>
      <c r="T1092" s="46"/>
      <c r="U1092" s="46"/>
    </row>
    <row r="1093" spans="1:21" s="47" customFormat="1" ht="23.1" customHeight="1">
      <c r="A1093" s="117" t="s">
        <v>1895</v>
      </c>
      <c r="B1093" s="93" t="s">
        <v>886</v>
      </c>
      <c r="C1093" s="87">
        <v>1959</v>
      </c>
      <c r="D1093" s="87" t="s">
        <v>27</v>
      </c>
      <c r="E1093" s="87" t="s">
        <v>26</v>
      </c>
      <c r="F1093" s="87">
        <v>2</v>
      </c>
      <c r="G1093" s="87">
        <v>2</v>
      </c>
      <c r="H1093" s="82">
        <v>677.6</v>
      </c>
      <c r="I1093" s="82">
        <v>49.4</v>
      </c>
      <c r="J1093" s="82">
        <v>628.20000000000005</v>
      </c>
      <c r="K1093" s="97">
        <f t="shared" si="129"/>
        <v>7435981.5</v>
      </c>
      <c r="L1093" s="82">
        <v>0</v>
      </c>
      <c r="M1093" s="82">
        <v>0</v>
      </c>
      <c r="N1093" s="82">
        <v>0</v>
      </c>
      <c r="O1093" s="70">
        <v>7435981.5</v>
      </c>
      <c r="P1093" s="105">
        <f t="shared" si="130"/>
        <v>10973.998671782761</v>
      </c>
      <c r="Q1093" s="97">
        <v>9673</v>
      </c>
      <c r="R1093" s="27" t="s">
        <v>73</v>
      </c>
      <c r="S1093" s="46"/>
      <c r="T1093" s="46"/>
      <c r="U1093" s="46"/>
    </row>
    <row r="1094" spans="1:21" s="47" customFormat="1" ht="23.1" customHeight="1">
      <c r="A1094" s="117" t="s">
        <v>1896</v>
      </c>
      <c r="B1094" s="93" t="s">
        <v>887</v>
      </c>
      <c r="C1094" s="94">
        <v>1960</v>
      </c>
      <c r="D1094" s="87" t="s">
        <v>27</v>
      </c>
      <c r="E1094" s="87" t="s">
        <v>26</v>
      </c>
      <c r="F1094" s="90">
        <v>2</v>
      </c>
      <c r="G1094" s="90">
        <v>2</v>
      </c>
      <c r="H1094" s="96">
        <v>629.5</v>
      </c>
      <c r="I1094" s="96">
        <v>49.8</v>
      </c>
      <c r="J1094" s="96">
        <v>579.70000000000005</v>
      </c>
      <c r="K1094" s="97">
        <f t="shared" si="129"/>
        <v>7358955.5</v>
      </c>
      <c r="L1094" s="96">
        <v>0</v>
      </c>
      <c r="M1094" s="96">
        <v>0</v>
      </c>
      <c r="N1094" s="96">
        <v>0</v>
      </c>
      <c r="O1094" s="84">
        <v>7358955.5</v>
      </c>
      <c r="P1094" s="105">
        <f t="shared" si="130"/>
        <v>11690.159650516283</v>
      </c>
      <c r="Q1094" s="97">
        <v>9673</v>
      </c>
      <c r="R1094" s="27" t="s">
        <v>73</v>
      </c>
      <c r="S1094" s="46"/>
      <c r="T1094" s="46"/>
      <c r="U1094" s="46"/>
    </row>
    <row r="1095" spans="1:21" s="47" customFormat="1" ht="23.1" customHeight="1">
      <c r="A1095" s="117" t="s">
        <v>1897</v>
      </c>
      <c r="B1095" s="93" t="s">
        <v>888</v>
      </c>
      <c r="C1095" s="94">
        <v>1960</v>
      </c>
      <c r="D1095" s="87" t="s">
        <v>27</v>
      </c>
      <c r="E1095" s="87" t="s">
        <v>26</v>
      </c>
      <c r="F1095" s="90">
        <v>2</v>
      </c>
      <c r="G1095" s="90">
        <v>2</v>
      </c>
      <c r="H1095" s="96">
        <v>719.3</v>
      </c>
      <c r="I1095" s="96">
        <v>42.9</v>
      </c>
      <c r="J1095" s="96">
        <v>676.4</v>
      </c>
      <c r="K1095" s="97">
        <f t="shared" si="129"/>
        <v>6716564.5</v>
      </c>
      <c r="L1095" s="96">
        <v>0</v>
      </c>
      <c r="M1095" s="96">
        <v>0</v>
      </c>
      <c r="N1095" s="96">
        <v>0</v>
      </c>
      <c r="O1095" s="84">
        <v>6716564.5</v>
      </c>
      <c r="P1095" s="105">
        <f t="shared" si="130"/>
        <v>9337.6400667315447</v>
      </c>
      <c r="Q1095" s="97">
        <v>9673</v>
      </c>
      <c r="R1095" s="27" t="s">
        <v>73</v>
      </c>
      <c r="S1095" s="62"/>
      <c r="T1095" s="46"/>
      <c r="U1095" s="46"/>
    </row>
    <row r="1096" spans="1:21" s="47" customFormat="1" ht="23.1" customHeight="1">
      <c r="A1096" s="117" t="s">
        <v>1898</v>
      </c>
      <c r="B1096" s="93" t="s">
        <v>889</v>
      </c>
      <c r="C1096" s="94">
        <v>1980</v>
      </c>
      <c r="D1096" s="87" t="s">
        <v>27</v>
      </c>
      <c r="E1096" s="87" t="s">
        <v>26</v>
      </c>
      <c r="F1096" s="90">
        <v>3</v>
      </c>
      <c r="G1096" s="90">
        <v>4</v>
      </c>
      <c r="H1096" s="96">
        <v>2909.9</v>
      </c>
      <c r="I1096" s="96">
        <v>430.5</v>
      </c>
      <c r="J1096" s="96">
        <v>2479.4</v>
      </c>
      <c r="K1096" s="97">
        <f t="shared" si="129"/>
        <v>18230631</v>
      </c>
      <c r="L1096" s="96">
        <v>0</v>
      </c>
      <c r="M1096" s="96">
        <v>0</v>
      </c>
      <c r="N1096" s="96">
        <v>0</v>
      </c>
      <c r="O1096" s="84">
        <v>18230631</v>
      </c>
      <c r="P1096" s="105">
        <f t="shared" si="130"/>
        <v>6265.03694285027</v>
      </c>
      <c r="Q1096" s="97">
        <v>9673</v>
      </c>
      <c r="R1096" s="27" t="s">
        <v>74</v>
      </c>
      <c r="S1096" s="46"/>
      <c r="T1096" s="46"/>
      <c r="U1096" s="46"/>
    </row>
    <row r="1097" spans="1:21" s="47" customFormat="1" ht="23.1" customHeight="1">
      <c r="A1097" s="143" t="s">
        <v>1899</v>
      </c>
      <c r="B1097" s="146" t="s">
        <v>890</v>
      </c>
      <c r="C1097" s="127">
        <v>1954</v>
      </c>
      <c r="D1097" s="145" t="s">
        <v>27</v>
      </c>
      <c r="E1097" s="145" t="s">
        <v>26</v>
      </c>
      <c r="F1097" s="142">
        <v>4</v>
      </c>
      <c r="G1097" s="142">
        <v>4</v>
      </c>
      <c r="H1097" s="147">
        <v>3683.5</v>
      </c>
      <c r="I1097" s="147">
        <v>0</v>
      </c>
      <c r="J1097" s="147">
        <v>1143</v>
      </c>
      <c r="K1097" s="97">
        <f t="shared" si="129"/>
        <v>10148413.529999999</v>
      </c>
      <c r="L1097" s="96">
        <v>0</v>
      </c>
      <c r="M1097" s="96">
        <v>0</v>
      </c>
      <c r="N1097" s="96">
        <v>0</v>
      </c>
      <c r="O1097" s="84">
        <v>10148413.529999999</v>
      </c>
      <c r="P1097" s="105">
        <f t="shared" si="130"/>
        <v>2755.100727568888</v>
      </c>
      <c r="Q1097" s="97">
        <v>9673</v>
      </c>
      <c r="R1097" s="27" t="s">
        <v>72</v>
      </c>
      <c r="S1097" s="62"/>
      <c r="T1097" s="62"/>
      <c r="U1097" s="46"/>
    </row>
    <row r="1098" spans="1:21" s="47" customFormat="1" ht="23.1" customHeight="1">
      <c r="A1098" s="143"/>
      <c r="B1098" s="146"/>
      <c r="C1098" s="127"/>
      <c r="D1098" s="145"/>
      <c r="E1098" s="145"/>
      <c r="F1098" s="142"/>
      <c r="G1098" s="142"/>
      <c r="H1098" s="147"/>
      <c r="I1098" s="147"/>
      <c r="J1098" s="147"/>
      <c r="K1098" s="97">
        <f>SUM(L1098:O1098)</f>
        <v>15943650</v>
      </c>
      <c r="L1098" s="96">
        <v>0</v>
      </c>
      <c r="M1098" s="96">
        <v>0</v>
      </c>
      <c r="N1098" s="96">
        <v>0</v>
      </c>
      <c r="O1098" s="84">
        <v>15943650</v>
      </c>
      <c r="P1098" s="105">
        <f>K1098/H1097</f>
        <v>4328.3969051174154</v>
      </c>
      <c r="Q1098" s="97">
        <v>9673</v>
      </c>
      <c r="R1098" s="27" t="s">
        <v>73</v>
      </c>
      <c r="S1098" s="62"/>
      <c r="T1098" s="62"/>
      <c r="U1098" s="46"/>
    </row>
    <row r="1099" spans="1:21" s="47" customFormat="1" ht="31.5">
      <c r="A1099" s="115" t="s">
        <v>1900</v>
      </c>
      <c r="B1099" s="93" t="s">
        <v>891</v>
      </c>
      <c r="C1099" s="94">
        <v>1959</v>
      </c>
      <c r="D1099" s="87" t="s">
        <v>27</v>
      </c>
      <c r="E1099" s="94" t="s">
        <v>126</v>
      </c>
      <c r="F1099" s="90">
        <v>2</v>
      </c>
      <c r="G1099" s="90">
        <v>2</v>
      </c>
      <c r="H1099" s="95">
        <v>458.6</v>
      </c>
      <c r="I1099" s="95">
        <v>45.3</v>
      </c>
      <c r="J1099" s="95">
        <v>413.3</v>
      </c>
      <c r="K1099" s="97">
        <f t="shared" si="129"/>
        <v>4328928</v>
      </c>
      <c r="L1099" s="95">
        <v>0</v>
      </c>
      <c r="M1099" s="95">
        <v>0</v>
      </c>
      <c r="N1099" s="95">
        <v>0</v>
      </c>
      <c r="O1099" s="84">
        <v>4328928</v>
      </c>
      <c r="P1099" s="105">
        <f t="shared" si="130"/>
        <v>9439.4417793283901</v>
      </c>
      <c r="Q1099" s="97">
        <v>9673</v>
      </c>
      <c r="R1099" s="27" t="s">
        <v>73</v>
      </c>
      <c r="S1099" s="46"/>
      <c r="T1099" s="46"/>
      <c r="U1099" s="46"/>
    </row>
    <row r="1100" spans="1:21" s="47" customFormat="1" ht="23.1" customHeight="1">
      <c r="A1100" s="115" t="s">
        <v>1901</v>
      </c>
      <c r="B1100" s="93" t="s">
        <v>892</v>
      </c>
      <c r="C1100" s="94">
        <v>1959</v>
      </c>
      <c r="D1100" s="87" t="s">
        <v>27</v>
      </c>
      <c r="E1100" s="87" t="s">
        <v>26</v>
      </c>
      <c r="F1100" s="90">
        <v>2</v>
      </c>
      <c r="G1100" s="90">
        <v>2</v>
      </c>
      <c r="H1100" s="95">
        <v>1032.4000000000001</v>
      </c>
      <c r="I1100" s="95">
        <v>237.8</v>
      </c>
      <c r="J1100" s="95">
        <v>794.6</v>
      </c>
      <c r="K1100" s="97">
        <f t="shared" si="129"/>
        <v>7937355.5</v>
      </c>
      <c r="L1100" s="95">
        <v>0</v>
      </c>
      <c r="M1100" s="95">
        <v>0</v>
      </c>
      <c r="N1100" s="95">
        <v>0</v>
      </c>
      <c r="O1100" s="84">
        <v>7937355.5</v>
      </c>
      <c r="P1100" s="105">
        <f t="shared" si="130"/>
        <v>7688.2560054242531</v>
      </c>
      <c r="Q1100" s="97">
        <v>9673</v>
      </c>
      <c r="R1100" s="27" t="s">
        <v>73</v>
      </c>
      <c r="S1100" s="46"/>
      <c r="T1100" s="46"/>
      <c r="U1100" s="46"/>
    </row>
    <row r="1101" spans="1:21" s="47" customFormat="1" ht="23.1" customHeight="1">
      <c r="A1101" s="115" t="s">
        <v>1902</v>
      </c>
      <c r="B1101" s="93" t="s">
        <v>900</v>
      </c>
      <c r="C1101" s="87">
        <v>1960</v>
      </c>
      <c r="D1101" s="87" t="s">
        <v>27</v>
      </c>
      <c r="E1101" s="87" t="s">
        <v>26</v>
      </c>
      <c r="F1101" s="87">
        <v>3</v>
      </c>
      <c r="G1101" s="87">
        <v>2</v>
      </c>
      <c r="H1101" s="82">
        <v>2195.4</v>
      </c>
      <c r="I1101" s="82">
        <v>570</v>
      </c>
      <c r="J1101" s="82">
        <v>1625.4</v>
      </c>
      <c r="K1101" s="97">
        <f>SUM(L1101:O1101)</f>
        <v>13426135</v>
      </c>
      <c r="L1101" s="82">
        <v>0</v>
      </c>
      <c r="M1101" s="82">
        <v>0</v>
      </c>
      <c r="N1101" s="82">
        <v>0</v>
      </c>
      <c r="O1101" s="70">
        <v>13426135</v>
      </c>
      <c r="P1101" s="105">
        <f>K1101/H1101</f>
        <v>6115.5757492939783</v>
      </c>
      <c r="Q1101" s="97">
        <v>9673</v>
      </c>
      <c r="R1101" s="27" t="s">
        <v>74</v>
      </c>
      <c r="S1101" s="46"/>
      <c r="T1101" s="46"/>
      <c r="U1101" s="46"/>
    </row>
    <row r="1102" spans="1:21" s="47" customFormat="1" ht="23.1" customHeight="1">
      <c r="A1102" s="115" t="s">
        <v>1903</v>
      </c>
      <c r="B1102" s="93" t="s">
        <v>901</v>
      </c>
      <c r="C1102" s="87">
        <v>1960</v>
      </c>
      <c r="D1102" s="87" t="s">
        <v>27</v>
      </c>
      <c r="E1102" s="87" t="s">
        <v>26</v>
      </c>
      <c r="F1102" s="85">
        <v>3</v>
      </c>
      <c r="G1102" s="85">
        <v>3</v>
      </c>
      <c r="H1102" s="96">
        <v>2135.9</v>
      </c>
      <c r="I1102" s="96">
        <v>344.4</v>
      </c>
      <c r="J1102" s="96">
        <v>1791.5</v>
      </c>
      <c r="K1102" s="97">
        <f>SUM(L1102:O1102)</f>
        <v>13262205</v>
      </c>
      <c r="L1102" s="96">
        <v>0</v>
      </c>
      <c r="M1102" s="96">
        <v>0</v>
      </c>
      <c r="N1102" s="96">
        <v>0</v>
      </c>
      <c r="O1102" s="69">
        <v>13262205</v>
      </c>
      <c r="P1102" s="105">
        <f>K1102/H1102</f>
        <v>6209.1881642398985</v>
      </c>
      <c r="Q1102" s="97">
        <v>9673</v>
      </c>
      <c r="R1102" s="27" t="s">
        <v>74</v>
      </c>
      <c r="S1102" s="46"/>
      <c r="T1102" s="46"/>
      <c r="U1102" s="46"/>
    </row>
    <row r="1103" spans="1:21" s="47" customFormat="1" ht="23.1" customHeight="1">
      <c r="A1103" s="115" t="s">
        <v>1904</v>
      </c>
      <c r="B1103" s="93" t="s">
        <v>902</v>
      </c>
      <c r="C1103" s="94">
        <v>1952</v>
      </c>
      <c r="D1103" s="87" t="s">
        <v>27</v>
      </c>
      <c r="E1103" s="87" t="s">
        <v>26</v>
      </c>
      <c r="F1103" s="90">
        <v>3</v>
      </c>
      <c r="G1103" s="90">
        <v>3</v>
      </c>
      <c r="H1103" s="96">
        <v>2141.8000000000002</v>
      </c>
      <c r="I1103" s="96">
        <v>524.20000000000005</v>
      </c>
      <c r="J1103" s="96">
        <v>1617.6</v>
      </c>
      <c r="K1103" s="97">
        <f>SUM(L1103:O1103)</f>
        <v>17266610</v>
      </c>
      <c r="L1103" s="96">
        <v>0</v>
      </c>
      <c r="M1103" s="96">
        <v>0</v>
      </c>
      <c r="N1103" s="96">
        <v>0</v>
      </c>
      <c r="O1103" s="69">
        <v>17266610</v>
      </c>
      <c r="P1103" s="105">
        <f>K1103/H1103</f>
        <v>8061.7284527033326</v>
      </c>
      <c r="Q1103" s="97">
        <v>9673</v>
      </c>
      <c r="R1103" s="27" t="s">
        <v>74</v>
      </c>
      <c r="S1103" s="46"/>
      <c r="T1103" s="46"/>
      <c r="U1103" s="62"/>
    </row>
    <row r="1104" spans="1:21" s="47" customFormat="1" ht="23.1" customHeight="1">
      <c r="A1104" s="115" t="s">
        <v>1905</v>
      </c>
      <c r="B1104" s="93" t="s">
        <v>893</v>
      </c>
      <c r="C1104" s="94">
        <v>1958</v>
      </c>
      <c r="D1104" s="87" t="s">
        <v>27</v>
      </c>
      <c r="E1104" s="87" t="s">
        <v>26</v>
      </c>
      <c r="F1104" s="90">
        <v>3</v>
      </c>
      <c r="G1104" s="90">
        <v>2</v>
      </c>
      <c r="H1104" s="95">
        <v>1895.4</v>
      </c>
      <c r="I1104" s="95">
        <v>499.9</v>
      </c>
      <c r="J1104" s="95">
        <v>1395.5</v>
      </c>
      <c r="K1104" s="97">
        <f t="shared" si="129"/>
        <v>11670285</v>
      </c>
      <c r="L1104" s="95">
        <v>0</v>
      </c>
      <c r="M1104" s="95">
        <v>0</v>
      </c>
      <c r="N1104" s="95">
        <v>0</v>
      </c>
      <c r="O1104" s="84">
        <v>11670285</v>
      </c>
      <c r="P1104" s="105">
        <f t="shared" si="130"/>
        <v>6157.1620766065207</v>
      </c>
      <c r="Q1104" s="97">
        <v>9673</v>
      </c>
      <c r="R1104" s="27" t="s">
        <v>73</v>
      </c>
      <c r="S1104" s="46"/>
      <c r="T1104" s="46"/>
      <c r="U1104" s="46"/>
    </row>
    <row r="1105" spans="1:21" s="47" customFormat="1" ht="23.1" customHeight="1">
      <c r="A1105" s="115" t="s">
        <v>1906</v>
      </c>
      <c r="B1105" s="93" t="s">
        <v>894</v>
      </c>
      <c r="C1105" s="94">
        <v>1955</v>
      </c>
      <c r="D1105" s="87" t="s">
        <v>27</v>
      </c>
      <c r="E1105" s="87" t="s">
        <v>26</v>
      </c>
      <c r="F1105" s="90">
        <v>2</v>
      </c>
      <c r="G1105" s="90">
        <v>3</v>
      </c>
      <c r="H1105" s="95">
        <v>428.6</v>
      </c>
      <c r="I1105" s="95">
        <v>90.5</v>
      </c>
      <c r="J1105" s="95">
        <v>338.1</v>
      </c>
      <c r="K1105" s="97">
        <f t="shared" si="129"/>
        <v>4593377</v>
      </c>
      <c r="L1105" s="95">
        <v>0</v>
      </c>
      <c r="M1105" s="95">
        <v>0</v>
      </c>
      <c r="N1105" s="95">
        <v>0</v>
      </c>
      <c r="O1105" s="84">
        <v>4593377</v>
      </c>
      <c r="P1105" s="105">
        <f t="shared" si="130"/>
        <v>10717.165188987401</v>
      </c>
      <c r="Q1105" s="97">
        <v>9673</v>
      </c>
      <c r="R1105" s="27" t="s">
        <v>73</v>
      </c>
      <c r="S1105" s="46"/>
      <c r="T1105" s="46"/>
      <c r="U1105" s="46"/>
    </row>
    <row r="1106" spans="1:21" s="47" customFormat="1" ht="23.1" customHeight="1">
      <c r="A1106" s="115" t="s">
        <v>1907</v>
      </c>
      <c r="B1106" s="93" t="s">
        <v>895</v>
      </c>
      <c r="C1106" s="94">
        <v>1959</v>
      </c>
      <c r="D1106" s="87" t="s">
        <v>27</v>
      </c>
      <c r="E1106" s="87" t="s">
        <v>26</v>
      </c>
      <c r="F1106" s="90">
        <v>3</v>
      </c>
      <c r="G1106" s="90">
        <v>3</v>
      </c>
      <c r="H1106" s="95">
        <v>1866.7</v>
      </c>
      <c r="I1106" s="95">
        <v>449.2</v>
      </c>
      <c r="J1106" s="95">
        <v>1417.5</v>
      </c>
      <c r="K1106" s="97">
        <f t="shared" si="129"/>
        <v>11599378.5</v>
      </c>
      <c r="L1106" s="95">
        <v>0</v>
      </c>
      <c r="M1106" s="95">
        <v>0</v>
      </c>
      <c r="N1106" s="95">
        <v>0</v>
      </c>
      <c r="O1106" s="84">
        <v>11599378.5</v>
      </c>
      <c r="P1106" s="105">
        <f t="shared" si="130"/>
        <v>6213.8418063963145</v>
      </c>
      <c r="Q1106" s="97">
        <v>9673</v>
      </c>
      <c r="R1106" s="27" t="s">
        <v>73</v>
      </c>
      <c r="S1106" s="46"/>
      <c r="T1106" s="46"/>
      <c r="U1106" s="46"/>
    </row>
    <row r="1107" spans="1:21" s="47" customFormat="1" ht="24.75" customHeight="1">
      <c r="A1107" s="115" t="s">
        <v>1908</v>
      </c>
      <c r="B1107" s="93" t="s">
        <v>896</v>
      </c>
      <c r="C1107" s="94">
        <v>1955</v>
      </c>
      <c r="D1107" s="87" t="s">
        <v>27</v>
      </c>
      <c r="E1107" s="87" t="s">
        <v>26</v>
      </c>
      <c r="F1107" s="90">
        <v>2</v>
      </c>
      <c r="G1107" s="90">
        <v>2</v>
      </c>
      <c r="H1107" s="95">
        <v>673.3</v>
      </c>
      <c r="I1107" s="95">
        <v>247.4</v>
      </c>
      <c r="J1107" s="95">
        <v>425.9</v>
      </c>
      <c r="K1107" s="97">
        <f t="shared" si="129"/>
        <v>4981725</v>
      </c>
      <c r="L1107" s="95">
        <v>0</v>
      </c>
      <c r="M1107" s="95">
        <v>0</v>
      </c>
      <c r="N1107" s="95">
        <v>0</v>
      </c>
      <c r="O1107" s="84">
        <v>4981725</v>
      </c>
      <c r="P1107" s="105">
        <f t="shared" si="130"/>
        <v>7398.9677706817174</v>
      </c>
      <c r="Q1107" s="97">
        <v>9673</v>
      </c>
      <c r="R1107" s="27" t="s">
        <v>74</v>
      </c>
      <c r="S1107" s="46"/>
      <c r="T1107" s="46"/>
      <c r="U1107" s="46"/>
    </row>
    <row r="1108" spans="1:21" s="47" customFormat="1" ht="24.75" customHeight="1">
      <c r="A1108" s="115" t="s">
        <v>1909</v>
      </c>
      <c r="B1108" s="93" t="s">
        <v>897</v>
      </c>
      <c r="C1108" s="94">
        <v>1958</v>
      </c>
      <c r="D1108" s="87" t="s">
        <v>27</v>
      </c>
      <c r="E1108" s="87" t="s">
        <v>26</v>
      </c>
      <c r="F1108" s="90">
        <v>3</v>
      </c>
      <c r="G1108" s="90">
        <v>2</v>
      </c>
      <c r="H1108" s="95">
        <v>1867.9</v>
      </c>
      <c r="I1108" s="95">
        <v>467.5</v>
      </c>
      <c r="J1108" s="95">
        <v>1400.4</v>
      </c>
      <c r="K1108" s="97">
        <f t="shared" si="129"/>
        <v>10703985</v>
      </c>
      <c r="L1108" s="95">
        <v>0</v>
      </c>
      <c r="M1108" s="95">
        <v>0</v>
      </c>
      <c r="N1108" s="95">
        <v>0</v>
      </c>
      <c r="O1108" s="84">
        <v>10703985</v>
      </c>
      <c r="P1108" s="105">
        <f t="shared" si="130"/>
        <v>5730.4914609989828</v>
      </c>
      <c r="Q1108" s="97">
        <v>9673</v>
      </c>
      <c r="R1108" s="27" t="s">
        <v>74</v>
      </c>
      <c r="S1108" s="46"/>
      <c r="T1108" s="46"/>
      <c r="U1108" s="46"/>
    </row>
    <row r="1109" spans="1:21" s="47" customFormat="1" ht="24" customHeight="1">
      <c r="A1109" s="115" t="s">
        <v>1910</v>
      </c>
      <c r="B1109" s="93" t="s">
        <v>898</v>
      </c>
      <c r="C1109" s="94">
        <v>1956</v>
      </c>
      <c r="D1109" s="87" t="s">
        <v>27</v>
      </c>
      <c r="E1109" s="87" t="s">
        <v>26</v>
      </c>
      <c r="F1109" s="90">
        <v>2</v>
      </c>
      <c r="G1109" s="90">
        <v>2</v>
      </c>
      <c r="H1109" s="95">
        <v>920.8</v>
      </c>
      <c r="I1109" s="95">
        <v>146.80000000000001</v>
      </c>
      <c r="J1109" s="95">
        <v>774</v>
      </c>
      <c r="K1109" s="97">
        <f t="shared" si="129"/>
        <v>8021385</v>
      </c>
      <c r="L1109" s="95">
        <v>0</v>
      </c>
      <c r="M1109" s="95">
        <v>0</v>
      </c>
      <c r="N1109" s="95">
        <v>0</v>
      </c>
      <c r="O1109" s="84">
        <v>8021385</v>
      </c>
      <c r="P1109" s="105">
        <f t="shared" si="130"/>
        <v>8711.3216768027814</v>
      </c>
      <c r="Q1109" s="97">
        <v>9673</v>
      </c>
      <c r="R1109" s="27" t="s">
        <v>74</v>
      </c>
      <c r="S1109" s="46"/>
      <c r="T1109" s="46"/>
      <c r="U1109" s="62"/>
    </row>
    <row r="1110" spans="1:21" s="47" customFormat="1" ht="23.25" customHeight="1">
      <c r="A1110" s="115" t="s">
        <v>1911</v>
      </c>
      <c r="B1110" s="93" t="s">
        <v>899</v>
      </c>
      <c r="C1110" s="94">
        <v>1956</v>
      </c>
      <c r="D1110" s="87" t="s">
        <v>27</v>
      </c>
      <c r="E1110" s="87" t="s">
        <v>26</v>
      </c>
      <c r="F1110" s="90">
        <v>2</v>
      </c>
      <c r="G1110" s="90">
        <v>2</v>
      </c>
      <c r="H1110" s="95">
        <v>918.2</v>
      </c>
      <c r="I1110" s="95">
        <v>151.30000000000001</v>
      </c>
      <c r="J1110" s="95">
        <v>766.9</v>
      </c>
      <c r="K1110" s="97">
        <f t="shared" si="129"/>
        <v>4465098</v>
      </c>
      <c r="L1110" s="95">
        <v>0</v>
      </c>
      <c r="M1110" s="95">
        <v>0</v>
      </c>
      <c r="N1110" s="95">
        <v>0</v>
      </c>
      <c r="O1110" s="84">
        <v>4465098</v>
      </c>
      <c r="P1110" s="105">
        <f t="shared" si="130"/>
        <v>4862.8817251143537</v>
      </c>
      <c r="Q1110" s="97">
        <v>9673</v>
      </c>
      <c r="R1110" s="27" t="s">
        <v>74</v>
      </c>
      <c r="S1110" s="46"/>
      <c r="T1110" s="46"/>
      <c r="U1110" s="46"/>
    </row>
    <row r="1111" spans="1:21" ht="23.25" customHeight="1">
      <c r="A1111" s="115" t="s">
        <v>1912</v>
      </c>
      <c r="B1111" s="93" t="s">
        <v>1797</v>
      </c>
      <c r="C1111" s="94">
        <v>1958</v>
      </c>
      <c r="D1111" s="94" t="s">
        <v>27</v>
      </c>
      <c r="E1111" s="94" t="s">
        <v>26</v>
      </c>
      <c r="F1111" s="90">
        <v>2</v>
      </c>
      <c r="G1111" s="90">
        <v>3</v>
      </c>
      <c r="H1111" s="95">
        <v>928.5</v>
      </c>
      <c r="I1111" s="95">
        <v>852.9</v>
      </c>
      <c r="J1111" s="95">
        <v>852.9</v>
      </c>
      <c r="K1111" s="95">
        <f>SUM(L1111:O1111)</f>
        <v>9602310</v>
      </c>
      <c r="L1111" s="95">
        <v>0</v>
      </c>
      <c r="M1111" s="95">
        <v>0</v>
      </c>
      <c r="N1111" s="95">
        <v>0</v>
      </c>
      <c r="O1111" s="95">
        <v>9602310</v>
      </c>
      <c r="P1111" s="95">
        <f t="shared" si="130"/>
        <v>10341.744749596122</v>
      </c>
      <c r="Q1111" s="95">
        <v>9673</v>
      </c>
      <c r="R1111" s="91" t="s">
        <v>72</v>
      </c>
    </row>
    <row r="1112" spans="1:21" s="47" customFormat="1" ht="25.5" customHeight="1">
      <c r="A1112" s="115" t="s">
        <v>1913</v>
      </c>
      <c r="B1112" s="93" t="s">
        <v>903</v>
      </c>
      <c r="C1112" s="94">
        <v>1960</v>
      </c>
      <c r="D1112" s="87" t="s">
        <v>27</v>
      </c>
      <c r="E1112" s="87" t="s">
        <v>26</v>
      </c>
      <c r="F1112" s="90">
        <v>2</v>
      </c>
      <c r="G1112" s="90">
        <v>2</v>
      </c>
      <c r="H1112" s="96">
        <v>661.2</v>
      </c>
      <c r="I1112" s="96">
        <v>41.7</v>
      </c>
      <c r="J1112" s="96">
        <v>619.5</v>
      </c>
      <c r="K1112" s="97">
        <f t="shared" si="129"/>
        <v>7897651.5</v>
      </c>
      <c r="L1112" s="96">
        <v>0</v>
      </c>
      <c r="M1112" s="96">
        <v>0</v>
      </c>
      <c r="N1112" s="96">
        <v>0</v>
      </c>
      <c r="O1112" s="69">
        <v>7897651.5</v>
      </c>
      <c r="P1112" s="105">
        <f t="shared" si="130"/>
        <v>11944.421506352086</v>
      </c>
      <c r="Q1112" s="97">
        <v>9673</v>
      </c>
      <c r="R1112" s="27" t="s">
        <v>74</v>
      </c>
      <c r="S1112" s="62"/>
      <c r="T1112" s="46"/>
      <c r="U1112" s="46"/>
    </row>
    <row r="1113" spans="1:21" s="47" customFormat="1" ht="24" customHeight="1">
      <c r="A1113" s="115" t="s">
        <v>1914</v>
      </c>
      <c r="B1113" s="93" t="s">
        <v>904</v>
      </c>
      <c r="C1113" s="94">
        <v>1960</v>
      </c>
      <c r="D1113" s="87" t="s">
        <v>27</v>
      </c>
      <c r="E1113" s="87" t="s">
        <v>26</v>
      </c>
      <c r="F1113" s="90">
        <v>2</v>
      </c>
      <c r="G1113" s="90">
        <v>2</v>
      </c>
      <c r="H1113" s="96">
        <v>737.2</v>
      </c>
      <c r="I1113" s="96">
        <v>54.8</v>
      </c>
      <c r="J1113" s="96">
        <v>682.4</v>
      </c>
      <c r="K1113" s="97">
        <f t="shared" si="129"/>
        <v>7752503</v>
      </c>
      <c r="L1113" s="96">
        <v>0</v>
      </c>
      <c r="M1113" s="96">
        <v>0</v>
      </c>
      <c r="N1113" s="96">
        <v>0</v>
      </c>
      <c r="O1113" s="69">
        <v>7752503</v>
      </c>
      <c r="P1113" s="105">
        <f t="shared" si="130"/>
        <v>10516.146228974498</v>
      </c>
      <c r="Q1113" s="97">
        <v>9673</v>
      </c>
      <c r="R1113" s="27" t="s">
        <v>74</v>
      </c>
      <c r="S1113" s="46"/>
      <c r="T1113" s="46"/>
      <c r="U1113" s="46"/>
    </row>
    <row r="1114" spans="1:21" s="47" customFormat="1" ht="24" customHeight="1">
      <c r="A1114" s="115" t="s">
        <v>1915</v>
      </c>
      <c r="B1114" s="93" t="s">
        <v>905</v>
      </c>
      <c r="C1114" s="94">
        <v>1960</v>
      </c>
      <c r="D1114" s="87" t="s">
        <v>27</v>
      </c>
      <c r="E1114" s="87" t="s">
        <v>26</v>
      </c>
      <c r="F1114" s="90">
        <v>2</v>
      </c>
      <c r="G1114" s="90">
        <v>3</v>
      </c>
      <c r="H1114" s="96">
        <v>731.7</v>
      </c>
      <c r="I1114" s="96">
        <v>61.2</v>
      </c>
      <c r="J1114" s="96">
        <v>670.5</v>
      </c>
      <c r="K1114" s="97">
        <f t="shared" si="129"/>
        <v>6320890</v>
      </c>
      <c r="L1114" s="96">
        <v>0</v>
      </c>
      <c r="M1114" s="96">
        <v>0</v>
      </c>
      <c r="N1114" s="96">
        <v>0</v>
      </c>
      <c r="O1114" s="69">
        <v>6320890</v>
      </c>
      <c r="P1114" s="105">
        <f t="shared" si="130"/>
        <v>8638.6360530271959</v>
      </c>
      <c r="Q1114" s="97">
        <v>9673</v>
      </c>
      <c r="R1114" s="27" t="s">
        <v>74</v>
      </c>
      <c r="S1114" s="62"/>
      <c r="T1114" s="62"/>
      <c r="U1114" s="46"/>
    </row>
    <row r="1115" spans="1:21" s="47" customFormat="1" ht="24" customHeight="1">
      <c r="A1115" s="115" t="s">
        <v>1916</v>
      </c>
      <c r="B1115" s="93" t="s">
        <v>906</v>
      </c>
      <c r="C1115" s="94">
        <v>1959</v>
      </c>
      <c r="D1115" s="87" t="s">
        <v>27</v>
      </c>
      <c r="E1115" s="87" t="s">
        <v>26</v>
      </c>
      <c r="F1115" s="90">
        <v>2</v>
      </c>
      <c r="G1115" s="90">
        <v>2</v>
      </c>
      <c r="H1115" s="96">
        <v>863.8</v>
      </c>
      <c r="I1115" s="96">
        <v>194.8</v>
      </c>
      <c r="J1115" s="96">
        <v>669</v>
      </c>
      <c r="K1115" s="97">
        <f t="shared" si="129"/>
        <v>6578805</v>
      </c>
      <c r="L1115" s="96">
        <v>0</v>
      </c>
      <c r="M1115" s="96">
        <v>0</v>
      </c>
      <c r="N1115" s="96">
        <v>0</v>
      </c>
      <c r="O1115" s="69">
        <v>6578805</v>
      </c>
      <c r="P1115" s="105">
        <f t="shared" si="130"/>
        <v>7616.1206297754115</v>
      </c>
      <c r="Q1115" s="97">
        <v>9673</v>
      </c>
      <c r="R1115" s="27" t="s">
        <v>74</v>
      </c>
      <c r="S1115" s="46"/>
      <c r="T1115" s="46"/>
      <c r="U1115" s="46"/>
    </row>
    <row r="1116" spans="1:21" ht="25.5" customHeight="1">
      <c r="A1116" s="115" t="s">
        <v>1958</v>
      </c>
      <c r="B1116" s="77" t="s">
        <v>1778</v>
      </c>
      <c r="C1116" s="78">
        <v>1949</v>
      </c>
      <c r="D1116" s="78">
        <v>2015</v>
      </c>
      <c r="E1116" s="79" t="s">
        <v>26</v>
      </c>
      <c r="F1116" s="80">
        <v>3</v>
      </c>
      <c r="G1116" s="80">
        <v>3</v>
      </c>
      <c r="H1116" s="81">
        <v>1507.9</v>
      </c>
      <c r="I1116" s="81">
        <v>1366.4</v>
      </c>
      <c r="J1116" s="81">
        <v>1054.2</v>
      </c>
      <c r="K1116" s="95">
        <f>SUM(L1116:O1116)</f>
        <v>4746150</v>
      </c>
      <c r="L1116" s="95">
        <v>0</v>
      </c>
      <c r="M1116" s="95">
        <v>0</v>
      </c>
      <c r="N1116" s="95">
        <v>0</v>
      </c>
      <c r="O1116" s="95">
        <v>4746150</v>
      </c>
      <c r="P1116" s="95">
        <f>K1116/H1116</f>
        <v>3147.5230452947808</v>
      </c>
      <c r="Q1116" s="95">
        <v>9673</v>
      </c>
      <c r="R1116" s="91" t="s">
        <v>72</v>
      </c>
    </row>
    <row r="1117" spans="1:21" s="47" customFormat="1" ht="26.25" customHeight="1">
      <c r="A1117" s="115" t="s">
        <v>1959</v>
      </c>
      <c r="B1117" s="93" t="s">
        <v>907</v>
      </c>
      <c r="C1117" s="94">
        <v>1959</v>
      </c>
      <c r="D1117" s="87" t="s">
        <v>27</v>
      </c>
      <c r="E1117" s="87" t="s">
        <v>26</v>
      </c>
      <c r="F1117" s="90">
        <v>2</v>
      </c>
      <c r="G1117" s="90">
        <v>2</v>
      </c>
      <c r="H1117" s="96">
        <v>423.4</v>
      </c>
      <c r="I1117" s="96">
        <v>52.8</v>
      </c>
      <c r="J1117" s="96">
        <v>370.6</v>
      </c>
      <c r="K1117" s="97">
        <f t="shared" si="129"/>
        <v>3513835</v>
      </c>
      <c r="L1117" s="96">
        <v>0</v>
      </c>
      <c r="M1117" s="96">
        <v>0</v>
      </c>
      <c r="N1117" s="96">
        <v>0</v>
      </c>
      <c r="O1117" s="69">
        <v>3513835</v>
      </c>
      <c r="P1117" s="105">
        <f t="shared" si="130"/>
        <v>8299.0906943788377</v>
      </c>
      <c r="Q1117" s="97">
        <v>9673</v>
      </c>
      <c r="R1117" s="27" t="s">
        <v>74</v>
      </c>
      <c r="S1117" s="46"/>
      <c r="T1117" s="46"/>
      <c r="U1117" s="46"/>
    </row>
    <row r="1118" spans="1:21" s="47" customFormat="1" ht="27" customHeight="1">
      <c r="A1118" s="115" t="s">
        <v>1960</v>
      </c>
      <c r="B1118" s="93" t="s">
        <v>908</v>
      </c>
      <c r="C1118" s="94">
        <v>1979</v>
      </c>
      <c r="D1118" s="87" t="s">
        <v>27</v>
      </c>
      <c r="E1118" s="87" t="s">
        <v>26</v>
      </c>
      <c r="F1118" s="90">
        <v>9</v>
      </c>
      <c r="G1118" s="90">
        <v>6</v>
      </c>
      <c r="H1118" s="96">
        <v>11790.2</v>
      </c>
      <c r="I1118" s="96">
        <v>208.1</v>
      </c>
      <c r="J1118" s="96">
        <v>10366.5</v>
      </c>
      <c r="K1118" s="97">
        <f t="shared" si="129"/>
        <v>19448395</v>
      </c>
      <c r="L1118" s="96">
        <v>0</v>
      </c>
      <c r="M1118" s="96">
        <v>0</v>
      </c>
      <c r="N1118" s="96">
        <v>0</v>
      </c>
      <c r="O1118" s="69">
        <v>19448395</v>
      </c>
      <c r="P1118" s="105">
        <f t="shared" si="130"/>
        <v>1649.5390239351325</v>
      </c>
      <c r="Q1118" s="97">
        <v>9673</v>
      </c>
      <c r="R1118" s="27" t="s">
        <v>72</v>
      </c>
      <c r="S1118" s="46"/>
      <c r="T1118" s="46"/>
      <c r="U1118" s="46"/>
    </row>
    <row r="1119" spans="1:21" ht="35.25" customHeight="1">
      <c r="A1119" s="138" t="s">
        <v>1999</v>
      </c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</row>
    <row r="1120" spans="1:21" ht="44.25" customHeight="1">
      <c r="A1120" s="126" t="s">
        <v>916</v>
      </c>
      <c r="B1120" s="126"/>
      <c r="C1120" s="88" t="s">
        <v>28</v>
      </c>
      <c r="D1120" s="88" t="s">
        <v>28</v>
      </c>
      <c r="E1120" s="88" t="s">
        <v>28</v>
      </c>
      <c r="F1120" s="36" t="s">
        <v>28</v>
      </c>
      <c r="G1120" s="36" t="s">
        <v>28</v>
      </c>
      <c r="H1120" s="37">
        <f>SUM(H1121)</f>
        <v>257.5</v>
      </c>
      <c r="I1120" s="37">
        <f t="shared" ref="I1120:O1120" si="131">SUM(I1121)</f>
        <v>38.4</v>
      </c>
      <c r="J1120" s="37">
        <f t="shared" si="131"/>
        <v>219.1</v>
      </c>
      <c r="K1120" s="37">
        <f t="shared" si="131"/>
        <v>2534505</v>
      </c>
      <c r="L1120" s="37">
        <f t="shared" si="131"/>
        <v>0</v>
      </c>
      <c r="M1120" s="37">
        <f t="shared" si="131"/>
        <v>0</v>
      </c>
      <c r="N1120" s="37">
        <f t="shared" si="131"/>
        <v>0</v>
      </c>
      <c r="O1120" s="37">
        <f t="shared" si="131"/>
        <v>2534505</v>
      </c>
      <c r="P1120" s="38">
        <f>K1120/H1120</f>
        <v>9842.7378640776697</v>
      </c>
      <c r="Q1120" s="39" t="s">
        <v>28</v>
      </c>
      <c r="R1120" s="40" t="s">
        <v>28</v>
      </c>
    </row>
    <row r="1121" spans="1:21" s="47" customFormat="1" ht="25.5" customHeight="1">
      <c r="A1121" s="116" t="s">
        <v>1961</v>
      </c>
      <c r="B1121" s="93" t="s">
        <v>910</v>
      </c>
      <c r="C1121" s="87">
        <v>1957</v>
      </c>
      <c r="D1121" s="87" t="s">
        <v>27</v>
      </c>
      <c r="E1121" s="87" t="s">
        <v>26</v>
      </c>
      <c r="F1121" s="90">
        <v>2</v>
      </c>
      <c r="G1121" s="90">
        <v>2</v>
      </c>
      <c r="H1121" s="106">
        <v>257.5</v>
      </c>
      <c r="I1121" s="106">
        <v>38.4</v>
      </c>
      <c r="J1121" s="106">
        <v>219.1</v>
      </c>
      <c r="K1121" s="97">
        <f>SUM(L1121:O1121)</f>
        <v>2534505</v>
      </c>
      <c r="L1121" s="106">
        <v>0</v>
      </c>
      <c r="M1121" s="106">
        <v>0</v>
      </c>
      <c r="N1121" s="106">
        <v>0</v>
      </c>
      <c r="O1121" s="106">
        <v>2534505</v>
      </c>
      <c r="P1121" s="105">
        <f>K1121/H1121</f>
        <v>9842.7378640776697</v>
      </c>
      <c r="Q1121" s="97">
        <v>9673</v>
      </c>
      <c r="R1121" s="27" t="s">
        <v>73</v>
      </c>
      <c r="S1121" s="46"/>
      <c r="T1121" s="46"/>
      <c r="U1121" s="46"/>
    </row>
    <row r="1122" spans="1:21" ht="30" customHeight="1">
      <c r="A1122" s="138" t="s">
        <v>2000</v>
      </c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</row>
    <row r="1123" spans="1:21" ht="39.950000000000003" customHeight="1">
      <c r="A1123" s="126" t="s">
        <v>915</v>
      </c>
      <c r="B1123" s="126"/>
      <c r="C1123" s="88" t="s">
        <v>28</v>
      </c>
      <c r="D1123" s="88" t="s">
        <v>28</v>
      </c>
      <c r="E1123" s="88" t="s">
        <v>28</v>
      </c>
      <c r="F1123" s="36" t="s">
        <v>28</v>
      </c>
      <c r="G1123" s="36" t="s">
        <v>28</v>
      </c>
      <c r="H1123" s="37">
        <f>SUM(H1124:H1125)</f>
        <v>543</v>
      </c>
      <c r="I1123" s="37">
        <f t="shared" ref="I1123:O1123" si="132">SUM(I1124:I1125)</f>
        <v>41.5</v>
      </c>
      <c r="J1123" s="37">
        <f t="shared" si="132"/>
        <v>501.5</v>
      </c>
      <c r="K1123" s="37">
        <f t="shared" si="132"/>
        <v>6545182</v>
      </c>
      <c r="L1123" s="37">
        <f t="shared" si="132"/>
        <v>0</v>
      </c>
      <c r="M1123" s="37">
        <f t="shared" si="132"/>
        <v>0</v>
      </c>
      <c r="N1123" s="37">
        <f t="shared" si="132"/>
        <v>0</v>
      </c>
      <c r="O1123" s="37">
        <f t="shared" si="132"/>
        <v>6545182</v>
      </c>
      <c r="P1123" s="38">
        <f>K1123/H1123</f>
        <v>12053.74217311234</v>
      </c>
      <c r="Q1123" s="39" t="s">
        <v>28</v>
      </c>
      <c r="R1123" s="40" t="s">
        <v>28</v>
      </c>
    </row>
    <row r="1124" spans="1:21" s="47" customFormat="1" ht="23.1" customHeight="1">
      <c r="A1124" s="117" t="s">
        <v>1965</v>
      </c>
      <c r="B1124" s="93" t="s">
        <v>909</v>
      </c>
      <c r="C1124" s="87">
        <v>1961</v>
      </c>
      <c r="D1124" s="87" t="s">
        <v>27</v>
      </c>
      <c r="E1124" s="87" t="s">
        <v>26</v>
      </c>
      <c r="F1124" s="90">
        <v>2</v>
      </c>
      <c r="G1124" s="90">
        <v>2</v>
      </c>
      <c r="H1124" s="82">
        <v>265.2</v>
      </c>
      <c r="I1124" s="82">
        <v>21.6</v>
      </c>
      <c r="J1124" s="82">
        <v>243.6</v>
      </c>
      <c r="K1124" s="97">
        <f>SUM(L1124:O1124)</f>
        <v>3250327.5</v>
      </c>
      <c r="L1124" s="82">
        <v>0</v>
      </c>
      <c r="M1124" s="82">
        <v>0</v>
      </c>
      <c r="N1124" s="82">
        <v>0</v>
      </c>
      <c r="O1124" s="82">
        <v>3250327.5</v>
      </c>
      <c r="P1124" s="105">
        <f>K1124/H1124</f>
        <v>12256.136877828056</v>
      </c>
      <c r="Q1124" s="97">
        <v>9673</v>
      </c>
      <c r="R1124" s="27" t="s">
        <v>74</v>
      </c>
      <c r="S1124" s="46"/>
      <c r="T1124" s="46"/>
      <c r="U1124" s="46"/>
    </row>
    <row r="1125" spans="1:21" s="47" customFormat="1" ht="23.1" customHeight="1">
      <c r="A1125" s="117" t="s">
        <v>1966</v>
      </c>
      <c r="B1125" s="93" t="s">
        <v>911</v>
      </c>
      <c r="C1125" s="112">
        <v>1957</v>
      </c>
      <c r="D1125" s="87" t="s">
        <v>27</v>
      </c>
      <c r="E1125" s="87" t="s">
        <v>26</v>
      </c>
      <c r="F1125" s="90">
        <v>2</v>
      </c>
      <c r="G1125" s="90">
        <v>2</v>
      </c>
      <c r="H1125" s="106">
        <v>277.8</v>
      </c>
      <c r="I1125" s="82">
        <v>19.899999999999999</v>
      </c>
      <c r="J1125" s="106">
        <v>257.89999999999998</v>
      </c>
      <c r="K1125" s="97">
        <f>SUM(L1125:O1125)</f>
        <v>3294854.5</v>
      </c>
      <c r="L1125" s="82">
        <v>0</v>
      </c>
      <c r="M1125" s="82">
        <v>0</v>
      </c>
      <c r="N1125" s="82">
        <v>0</v>
      </c>
      <c r="O1125" s="96">
        <v>3294854.5</v>
      </c>
      <c r="P1125" s="105">
        <f>K1125/H1125</f>
        <v>11860.527357811374</v>
      </c>
      <c r="Q1125" s="97">
        <v>9673</v>
      </c>
      <c r="R1125" s="27" t="s">
        <v>74</v>
      </c>
      <c r="S1125" s="62"/>
      <c r="T1125" s="62"/>
      <c r="U1125" s="46"/>
    </row>
  </sheetData>
  <mergeCells count="896">
    <mergeCell ref="J152:J153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G458:G459"/>
    <mergeCell ref="I376:I377"/>
    <mergeCell ref="J376:J377"/>
    <mergeCell ref="I392:I393"/>
    <mergeCell ref="A392:A393"/>
    <mergeCell ref="B392:B393"/>
    <mergeCell ref="C392:C393"/>
    <mergeCell ref="F392:F393"/>
    <mergeCell ref="G378:G379"/>
    <mergeCell ref="H378:H379"/>
    <mergeCell ref="I378:I379"/>
    <mergeCell ref="E392:E393"/>
    <mergeCell ref="D392:D393"/>
    <mergeCell ref="J378:J379"/>
    <mergeCell ref="G392:G393"/>
    <mergeCell ref="G376:G377"/>
    <mergeCell ref="H376:H377"/>
    <mergeCell ref="H458:H459"/>
    <mergeCell ref="G452:G453"/>
    <mergeCell ref="D376:D377"/>
    <mergeCell ref="E376:E377"/>
    <mergeCell ref="F376:F377"/>
    <mergeCell ref="A458:A459"/>
    <mergeCell ref="B458:B459"/>
    <mergeCell ref="J543:J544"/>
    <mergeCell ref="G485:G486"/>
    <mergeCell ref="H485:H486"/>
    <mergeCell ref="I485:I486"/>
    <mergeCell ref="J485:J486"/>
    <mergeCell ref="I514:I515"/>
    <mergeCell ref="G514:G515"/>
    <mergeCell ref="H514:H515"/>
    <mergeCell ref="H539:H540"/>
    <mergeCell ref="J514:J515"/>
    <mergeCell ref="J535:J536"/>
    <mergeCell ref="I539:I540"/>
    <mergeCell ref="J539:J540"/>
    <mergeCell ref="J533:J534"/>
    <mergeCell ref="H499:H500"/>
    <mergeCell ref="H535:H536"/>
    <mergeCell ref="H533:H534"/>
    <mergeCell ref="J499:J500"/>
    <mergeCell ref="G533:G534"/>
    <mergeCell ref="G497:G498"/>
    <mergeCell ref="J510:J511"/>
    <mergeCell ref="J497:J498"/>
    <mergeCell ref="G448:G449"/>
    <mergeCell ref="F452:F453"/>
    <mergeCell ref="H452:H453"/>
    <mergeCell ref="H392:H393"/>
    <mergeCell ref="H395:H396"/>
    <mergeCell ref="H448:H449"/>
    <mergeCell ref="G354:G355"/>
    <mergeCell ref="D450:D451"/>
    <mergeCell ref="H406:H407"/>
    <mergeCell ref="E406:E407"/>
    <mergeCell ref="A415:R415"/>
    <mergeCell ref="A406:A407"/>
    <mergeCell ref="C406:C407"/>
    <mergeCell ref="D406:D407"/>
    <mergeCell ref="B406:B407"/>
    <mergeCell ref="E452:E453"/>
    <mergeCell ref="B452:B453"/>
    <mergeCell ref="C452:C453"/>
    <mergeCell ref="D452:D453"/>
    <mergeCell ref="A448:A449"/>
    <mergeCell ref="A412:B412"/>
    <mergeCell ref="A427:B427"/>
    <mergeCell ref="A426:R426"/>
    <mergeCell ref="A423:B423"/>
    <mergeCell ref="B780:B781"/>
    <mergeCell ref="C780:C781"/>
    <mergeCell ref="D780:D781"/>
    <mergeCell ref="E780:E781"/>
    <mergeCell ref="F780:F781"/>
    <mergeCell ref="A644:A645"/>
    <mergeCell ref="B644:B645"/>
    <mergeCell ref="C644:C645"/>
    <mergeCell ref="D644:D645"/>
    <mergeCell ref="E644:E645"/>
    <mergeCell ref="F644:F645"/>
    <mergeCell ref="A721:A722"/>
    <mergeCell ref="B721:B722"/>
    <mergeCell ref="C721:C722"/>
    <mergeCell ref="D721:D722"/>
    <mergeCell ref="E721:E722"/>
    <mergeCell ref="F721:F722"/>
    <mergeCell ref="B666:B667"/>
    <mergeCell ref="C666:C667"/>
    <mergeCell ref="D666:D667"/>
    <mergeCell ref="A664:A665"/>
    <mergeCell ref="B664:B665"/>
    <mergeCell ref="A220:B220"/>
    <mergeCell ref="A225:R225"/>
    <mergeCell ref="A260:R260"/>
    <mergeCell ref="C243:C244"/>
    <mergeCell ref="D243:D244"/>
    <mergeCell ref="E243:E244"/>
    <mergeCell ref="F243:F244"/>
    <mergeCell ref="G266:G267"/>
    <mergeCell ref="H266:H267"/>
    <mergeCell ref="I266:I267"/>
    <mergeCell ref="J266:J267"/>
    <mergeCell ref="A266:A267"/>
    <mergeCell ref="B266:B267"/>
    <mergeCell ref="C266:C267"/>
    <mergeCell ref="D266:D267"/>
    <mergeCell ref="E266:E267"/>
    <mergeCell ref="A226:B226"/>
    <mergeCell ref="A243:A244"/>
    <mergeCell ref="A232:R232"/>
    <mergeCell ref="A233:B233"/>
    <mergeCell ref="A235:R235"/>
    <mergeCell ref="A229:R229"/>
    <mergeCell ref="C195:C196"/>
    <mergeCell ref="D195:D196"/>
    <mergeCell ref="E195:E196"/>
    <mergeCell ref="G195:G196"/>
    <mergeCell ref="F195:F196"/>
    <mergeCell ref="F359:F360"/>
    <mergeCell ref="B279:B280"/>
    <mergeCell ref="B448:B449"/>
    <mergeCell ref="C448:C449"/>
    <mergeCell ref="D448:D449"/>
    <mergeCell ref="E448:E449"/>
    <mergeCell ref="F448:F449"/>
    <mergeCell ref="F266:F267"/>
    <mergeCell ref="C279:C280"/>
    <mergeCell ref="D279:D280"/>
    <mergeCell ref="E279:E280"/>
    <mergeCell ref="F279:F280"/>
    <mergeCell ref="B395:B396"/>
    <mergeCell ref="C395:C396"/>
    <mergeCell ref="D395:D396"/>
    <mergeCell ref="A416:B416"/>
    <mergeCell ref="A419:R419"/>
    <mergeCell ref="A420:B420"/>
    <mergeCell ref="A411:R411"/>
    <mergeCell ref="D458:D459"/>
    <mergeCell ref="E458:E459"/>
    <mergeCell ref="A452:A453"/>
    <mergeCell ref="J932:J933"/>
    <mergeCell ref="B514:B515"/>
    <mergeCell ref="C514:C515"/>
    <mergeCell ref="D514:D515"/>
    <mergeCell ref="E514:E515"/>
    <mergeCell ref="J458:J459"/>
    <mergeCell ref="J780:J781"/>
    <mergeCell ref="H644:H645"/>
    <mergeCell ref="I644:I645"/>
    <mergeCell ref="G721:G722"/>
    <mergeCell ref="G780:G781"/>
    <mergeCell ref="H721:H722"/>
    <mergeCell ref="E932:E933"/>
    <mergeCell ref="F460:F461"/>
    <mergeCell ref="G460:G461"/>
    <mergeCell ref="E666:E667"/>
    <mergeCell ref="F666:F667"/>
    <mergeCell ref="G666:G667"/>
    <mergeCell ref="F474:F475"/>
    <mergeCell ref="G474:G475"/>
    <mergeCell ref="A780:A781"/>
    <mergeCell ref="I932:I933"/>
    <mergeCell ref="I458:I459"/>
    <mergeCell ref="I721:I722"/>
    <mergeCell ref="H780:H781"/>
    <mergeCell ref="I474:I475"/>
    <mergeCell ref="I497:I498"/>
    <mergeCell ref="I510:I511"/>
    <mergeCell ref="I499:I500"/>
    <mergeCell ref="I535:I536"/>
    <mergeCell ref="H497:H498"/>
    <mergeCell ref="G551:G552"/>
    <mergeCell ref="G499:G500"/>
    <mergeCell ref="I666:I667"/>
    <mergeCell ref="I664:I665"/>
    <mergeCell ref="G543:G544"/>
    <mergeCell ref="H543:H544"/>
    <mergeCell ref="H549:H550"/>
    <mergeCell ref="G553:G554"/>
    <mergeCell ref="H553:H554"/>
    <mergeCell ref="I553:I554"/>
    <mergeCell ref="I547:I548"/>
    <mergeCell ref="I543:I544"/>
    <mergeCell ref="G539:G540"/>
    <mergeCell ref="G535:G536"/>
    <mergeCell ref="H551:H552"/>
    <mergeCell ref="H510:H511"/>
    <mergeCell ref="I561:I562"/>
    <mergeCell ref="H666:H667"/>
    <mergeCell ref="F499:F500"/>
    <mergeCell ref="F471:F472"/>
    <mergeCell ref="D539:D540"/>
    <mergeCell ref="D485:D486"/>
    <mergeCell ref="E485:E486"/>
    <mergeCell ref="F485:F486"/>
    <mergeCell ref="F535:F536"/>
    <mergeCell ref="F458:F459"/>
    <mergeCell ref="B485:B486"/>
    <mergeCell ref="C485:C486"/>
    <mergeCell ref="B533:B534"/>
    <mergeCell ref="B510:B511"/>
    <mergeCell ref="E460:E461"/>
    <mergeCell ref="E539:E540"/>
    <mergeCell ref="B539:B540"/>
    <mergeCell ref="C539:C540"/>
    <mergeCell ref="F497:F498"/>
    <mergeCell ref="B499:B500"/>
    <mergeCell ref="C510:C511"/>
    <mergeCell ref="D510:D511"/>
    <mergeCell ref="E510:E511"/>
    <mergeCell ref="F510:F511"/>
    <mergeCell ref="D460:D461"/>
    <mergeCell ref="C458:C459"/>
    <mergeCell ref="A408:R408"/>
    <mergeCell ref="A422:R422"/>
    <mergeCell ref="A409:B409"/>
    <mergeCell ref="A395:A396"/>
    <mergeCell ref="A404:R404"/>
    <mergeCell ref="A405:B405"/>
    <mergeCell ref="G395:G396"/>
    <mergeCell ref="F395:F396"/>
    <mergeCell ref="E395:E396"/>
    <mergeCell ref="J448:J449"/>
    <mergeCell ref="J406:J407"/>
    <mergeCell ref="G406:G407"/>
    <mergeCell ref="F543:F544"/>
    <mergeCell ref="F514:F515"/>
    <mergeCell ref="F539:F540"/>
    <mergeCell ref="F549:F550"/>
    <mergeCell ref="G549:G550"/>
    <mergeCell ref="A549:A550"/>
    <mergeCell ref="B549:B550"/>
    <mergeCell ref="C549:C550"/>
    <mergeCell ref="D549:D550"/>
    <mergeCell ref="E549:E550"/>
    <mergeCell ref="G547:G548"/>
    <mergeCell ref="A547:A548"/>
    <mergeCell ref="B547:B548"/>
    <mergeCell ref="C547:C548"/>
    <mergeCell ref="A543:A544"/>
    <mergeCell ref="A514:A515"/>
    <mergeCell ref="A539:A540"/>
    <mergeCell ref="B543:B544"/>
    <mergeCell ref="C543:C544"/>
    <mergeCell ref="D543:D544"/>
    <mergeCell ref="E543:E544"/>
    <mergeCell ref="A561:A562"/>
    <mergeCell ref="B561:B562"/>
    <mergeCell ref="C561:C562"/>
    <mergeCell ref="D561:D562"/>
    <mergeCell ref="E561:E562"/>
    <mergeCell ref="A485:A486"/>
    <mergeCell ref="A510:A511"/>
    <mergeCell ref="D547:D548"/>
    <mergeCell ref="E547:E548"/>
    <mergeCell ref="C551:C552"/>
    <mergeCell ref="A553:A554"/>
    <mergeCell ref="C499:C500"/>
    <mergeCell ref="D499:D500"/>
    <mergeCell ref="E499:E500"/>
    <mergeCell ref="B553:B554"/>
    <mergeCell ref="C553:C554"/>
    <mergeCell ref="D553:D554"/>
    <mergeCell ref="E553:E554"/>
    <mergeCell ref="A497:A498"/>
    <mergeCell ref="B497:B498"/>
    <mergeCell ref="C497:C498"/>
    <mergeCell ref="D497:D498"/>
    <mergeCell ref="E497:E498"/>
    <mergeCell ref="A499:A500"/>
    <mergeCell ref="A1031:R1031"/>
    <mergeCell ref="G471:G472"/>
    <mergeCell ref="C1019:C1020"/>
    <mergeCell ref="I452:I453"/>
    <mergeCell ref="J452:J453"/>
    <mergeCell ref="A471:A472"/>
    <mergeCell ref="I466:I467"/>
    <mergeCell ref="J466:J467"/>
    <mergeCell ref="H464:H465"/>
    <mergeCell ref="I460:I461"/>
    <mergeCell ref="J460:J461"/>
    <mergeCell ref="H466:H467"/>
    <mergeCell ref="I464:I465"/>
    <mergeCell ref="J464:J465"/>
    <mergeCell ref="A466:A467"/>
    <mergeCell ref="B466:B467"/>
    <mergeCell ref="C466:C467"/>
    <mergeCell ref="D466:D467"/>
    <mergeCell ref="E466:E467"/>
    <mergeCell ref="F466:F467"/>
    <mergeCell ref="A464:A465"/>
    <mergeCell ref="B464:B465"/>
    <mergeCell ref="C464:C465"/>
    <mergeCell ref="D464:D465"/>
    <mergeCell ref="F1036:F1037"/>
    <mergeCell ref="J1036:J1037"/>
    <mergeCell ref="F1057:F1058"/>
    <mergeCell ref="H1036:H1037"/>
    <mergeCell ref="G1057:G1058"/>
    <mergeCell ref="A1026:B1026"/>
    <mergeCell ref="A1019:A1020"/>
    <mergeCell ref="B1019:B1020"/>
    <mergeCell ref="I471:I472"/>
    <mergeCell ref="J471:J472"/>
    <mergeCell ref="A1050:R1050"/>
    <mergeCell ref="A1051:B1051"/>
    <mergeCell ref="A1045:R1045"/>
    <mergeCell ref="B1036:B1037"/>
    <mergeCell ref="I1019:I1020"/>
    <mergeCell ref="J1019:J1020"/>
    <mergeCell ref="C1036:C1037"/>
    <mergeCell ref="D1036:D1037"/>
    <mergeCell ref="E1036:E1037"/>
    <mergeCell ref="A1040:B1040"/>
    <mergeCell ref="A1036:A1037"/>
    <mergeCell ref="A1039:R1039"/>
    <mergeCell ref="I1036:I1037"/>
    <mergeCell ref="A1042:R1042"/>
    <mergeCell ref="E1057:E1058"/>
    <mergeCell ref="J1057:J1058"/>
    <mergeCell ref="A1075:R1075"/>
    <mergeCell ref="A1060:B1060"/>
    <mergeCell ref="A1059:R1059"/>
    <mergeCell ref="C1088:C1089"/>
    <mergeCell ref="D1088:D1089"/>
    <mergeCell ref="E1088:E1089"/>
    <mergeCell ref="A1068:A1069"/>
    <mergeCell ref="B1068:B1069"/>
    <mergeCell ref="C1068:C1069"/>
    <mergeCell ref="D1068:D1069"/>
    <mergeCell ref="E1068:E1069"/>
    <mergeCell ref="F1068:F1069"/>
    <mergeCell ref="G1068:G1069"/>
    <mergeCell ref="H1068:H1069"/>
    <mergeCell ref="I1068:I1069"/>
    <mergeCell ref="J1068:J1069"/>
    <mergeCell ref="A1063:R1063"/>
    <mergeCell ref="A1064:B1064"/>
    <mergeCell ref="J957:J958"/>
    <mergeCell ref="A957:A958"/>
    <mergeCell ref="B957:B958"/>
    <mergeCell ref="C957:C958"/>
    <mergeCell ref="H986:H987"/>
    <mergeCell ref="A995:R995"/>
    <mergeCell ref="E1016:E1017"/>
    <mergeCell ref="G1016:G1017"/>
    <mergeCell ref="H1016:H1017"/>
    <mergeCell ref="G1014:G1015"/>
    <mergeCell ref="I986:I987"/>
    <mergeCell ref="I1016:I1017"/>
    <mergeCell ref="J1016:J1017"/>
    <mergeCell ref="A986:A987"/>
    <mergeCell ref="A996:B996"/>
    <mergeCell ref="F1014:F1015"/>
    <mergeCell ref="A999:R999"/>
    <mergeCell ref="A1000:B1000"/>
    <mergeCell ref="A1008:R1008"/>
    <mergeCell ref="F1016:F1017"/>
    <mergeCell ref="C1016:C1017"/>
    <mergeCell ref="D1016:D1017"/>
    <mergeCell ref="J986:J987"/>
    <mergeCell ref="A1014:A1015"/>
    <mergeCell ref="B1014:B1015"/>
    <mergeCell ref="C1014:C1015"/>
    <mergeCell ref="D1014:D1015"/>
    <mergeCell ref="E1014:E1015"/>
    <mergeCell ref="F986:F987"/>
    <mergeCell ref="G986:G987"/>
    <mergeCell ref="B986:B987"/>
    <mergeCell ref="C986:C987"/>
    <mergeCell ref="D986:D987"/>
    <mergeCell ref="E986:E987"/>
    <mergeCell ref="A989:R989"/>
    <mergeCell ref="A990:B990"/>
    <mergeCell ref="I1014:I1015"/>
    <mergeCell ref="J1014:J1015"/>
    <mergeCell ref="A993:B993"/>
    <mergeCell ref="H1014:H1015"/>
    <mergeCell ref="A1009:B1009"/>
    <mergeCell ref="A992:R992"/>
    <mergeCell ref="J549:J550"/>
    <mergeCell ref="I637:I638"/>
    <mergeCell ref="A888:A889"/>
    <mergeCell ref="B888:B889"/>
    <mergeCell ref="C888:C889"/>
    <mergeCell ref="D888:D889"/>
    <mergeCell ref="E888:E889"/>
    <mergeCell ref="F888:F889"/>
    <mergeCell ref="G888:G889"/>
    <mergeCell ref="H888:H889"/>
    <mergeCell ref="E639:E640"/>
    <mergeCell ref="F639:F640"/>
    <mergeCell ref="E861:E862"/>
    <mergeCell ref="F861:F862"/>
    <mergeCell ref="G861:G862"/>
    <mergeCell ref="H861:H862"/>
    <mergeCell ref="A861:A862"/>
    <mergeCell ref="B861:B862"/>
    <mergeCell ref="C861:C862"/>
    <mergeCell ref="J644:J645"/>
    <mergeCell ref="J666:J667"/>
    <mergeCell ref="J664:J665"/>
    <mergeCell ref="H637:H638"/>
    <mergeCell ref="G637:G638"/>
    <mergeCell ref="F547:F548"/>
    <mergeCell ref="H547:H548"/>
    <mergeCell ref="D957:D958"/>
    <mergeCell ref="E957:E958"/>
    <mergeCell ref="F957:F958"/>
    <mergeCell ref="G957:G958"/>
    <mergeCell ref="H957:H958"/>
    <mergeCell ref="H910:H911"/>
    <mergeCell ref="I910:I911"/>
    <mergeCell ref="F551:F552"/>
    <mergeCell ref="I549:I550"/>
    <mergeCell ref="I551:I552"/>
    <mergeCell ref="D551:D552"/>
    <mergeCell ref="E551:E552"/>
    <mergeCell ref="D639:D640"/>
    <mergeCell ref="D637:D638"/>
    <mergeCell ref="D861:D862"/>
    <mergeCell ref="D932:D933"/>
    <mergeCell ref="I957:I958"/>
    <mergeCell ref="E664:E665"/>
    <mergeCell ref="E637:E638"/>
    <mergeCell ref="D664:D665"/>
    <mergeCell ref="F664:F665"/>
    <mergeCell ref="G664:G665"/>
    <mergeCell ref="J910:J911"/>
    <mergeCell ref="A955:A956"/>
    <mergeCell ref="B955:B956"/>
    <mergeCell ref="C955:C956"/>
    <mergeCell ref="D955:D956"/>
    <mergeCell ref="E955:E956"/>
    <mergeCell ref="F955:F956"/>
    <mergeCell ref="G955:G956"/>
    <mergeCell ref="I955:I956"/>
    <mergeCell ref="H955:H956"/>
    <mergeCell ref="J955:J956"/>
    <mergeCell ref="G932:G933"/>
    <mergeCell ref="H932:H933"/>
    <mergeCell ref="F932:F933"/>
    <mergeCell ref="A932:A933"/>
    <mergeCell ref="B932:B933"/>
    <mergeCell ref="C932:C933"/>
    <mergeCell ref="A910:A911"/>
    <mergeCell ref="B910:B911"/>
    <mergeCell ref="C910:C911"/>
    <mergeCell ref="D910:D911"/>
    <mergeCell ref="E910:E911"/>
    <mergeCell ref="F910:F911"/>
    <mergeCell ref="G910:G911"/>
    <mergeCell ref="A891:A892"/>
    <mergeCell ref="B891:B892"/>
    <mergeCell ref="C891:C892"/>
    <mergeCell ref="D891:D892"/>
    <mergeCell ref="E891:E892"/>
    <mergeCell ref="G891:G892"/>
    <mergeCell ref="J639:J640"/>
    <mergeCell ref="I861:I862"/>
    <mergeCell ref="J561:J562"/>
    <mergeCell ref="I639:I640"/>
    <mergeCell ref="A666:A667"/>
    <mergeCell ref="A637:A638"/>
    <mergeCell ref="B637:B638"/>
    <mergeCell ref="C637:C638"/>
    <mergeCell ref="A639:A640"/>
    <mergeCell ref="B639:B640"/>
    <mergeCell ref="C639:C640"/>
    <mergeCell ref="C664:C665"/>
    <mergeCell ref="H664:H665"/>
    <mergeCell ref="G644:G645"/>
    <mergeCell ref="F561:F562"/>
    <mergeCell ref="G561:G562"/>
    <mergeCell ref="H561:H562"/>
    <mergeCell ref="F637:F638"/>
    <mergeCell ref="J721:J722"/>
    <mergeCell ref="F553:F554"/>
    <mergeCell ref="F891:F892"/>
    <mergeCell ref="I891:I892"/>
    <mergeCell ref="J891:J892"/>
    <mergeCell ref="H891:H892"/>
    <mergeCell ref="J637:J638"/>
    <mergeCell ref="G639:G640"/>
    <mergeCell ref="H639:H640"/>
    <mergeCell ref="I888:I889"/>
    <mergeCell ref="J888:J889"/>
    <mergeCell ref="J861:J862"/>
    <mergeCell ref="I780:I781"/>
    <mergeCell ref="I329:I330"/>
    <mergeCell ref="I395:I396"/>
    <mergeCell ref="A376:A377"/>
    <mergeCell ref="B376:B377"/>
    <mergeCell ref="C376:C377"/>
    <mergeCell ref="A362:B362"/>
    <mergeCell ref="C359:C360"/>
    <mergeCell ref="A369:B369"/>
    <mergeCell ref="A368:R368"/>
    <mergeCell ref="H359:H360"/>
    <mergeCell ref="I359:I360"/>
    <mergeCell ref="I354:I355"/>
    <mergeCell ref="A364:R364"/>
    <mergeCell ref="A365:B365"/>
    <mergeCell ref="A361:R361"/>
    <mergeCell ref="J354:J355"/>
    <mergeCell ref="D359:D360"/>
    <mergeCell ref="E359:E360"/>
    <mergeCell ref="H354:H355"/>
    <mergeCell ref="A378:A379"/>
    <mergeCell ref="B378:B379"/>
    <mergeCell ref="C378:C379"/>
    <mergeCell ref="D378:D379"/>
    <mergeCell ref="E378:E379"/>
    <mergeCell ref="F380:F381"/>
    <mergeCell ref="H326:H327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F326:F327"/>
    <mergeCell ref="G326:G327"/>
    <mergeCell ref="A326:A327"/>
    <mergeCell ref="B326:B327"/>
    <mergeCell ref="C326:C327"/>
    <mergeCell ref="D326:D327"/>
    <mergeCell ref="E326:E327"/>
    <mergeCell ref="A359:A360"/>
    <mergeCell ref="D354:D355"/>
    <mergeCell ref="E354:E355"/>
    <mergeCell ref="F354:F355"/>
    <mergeCell ref="G359:G360"/>
    <mergeCell ref="B359:B360"/>
    <mergeCell ref="A354:A355"/>
    <mergeCell ref="J285:J286"/>
    <mergeCell ref="A318:A319"/>
    <mergeCell ref="B318:B319"/>
    <mergeCell ref="C318:C319"/>
    <mergeCell ref="D318:D319"/>
    <mergeCell ref="E318:E319"/>
    <mergeCell ref="H318:H319"/>
    <mergeCell ref="I318:I319"/>
    <mergeCell ref="B285:B286"/>
    <mergeCell ref="C285:C286"/>
    <mergeCell ref="D285:D286"/>
    <mergeCell ref="E285:E286"/>
    <mergeCell ref="F285:F286"/>
    <mergeCell ref="G285:G286"/>
    <mergeCell ref="J292:J293"/>
    <mergeCell ref="A292:A293"/>
    <mergeCell ref="B292:B293"/>
    <mergeCell ref="H285:H286"/>
    <mergeCell ref="G318:G319"/>
    <mergeCell ref="A285:A286"/>
    <mergeCell ref="C292:C293"/>
    <mergeCell ref="D292:D293"/>
    <mergeCell ref="E292:E293"/>
    <mergeCell ref="F292:F293"/>
    <mergeCell ref="G279:G280"/>
    <mergeCell ref="I285:I286"/>
    <mergeCell ref="A219:R219"/>
    <mergeCell ref="G28:G29"/>
    <mergeCell ref="H28:H29"/>
    <mergeCell ref="I28:I29"/>
    <mergeCell ref="A236:B236"/>
    <mergeCell ref="A253:B253"/>
    <mergeCell ref="A257:R257"/>
    <mergeCell ref="A258:B258"/>
    <mergeCell ref="G243:G244"/>
    <mergeCell ref="J243:J244"/>
    <mergeCell ref="A239:B239"/>
    <mergeCell ref="A230:B230"/>
    <mergeCell ref="A174:R174"/>
    <mergeCell ref="A252:R252"/>
    <mergeCell ref="J195:J196"/>
    <mergeCell ref="A216:R216"/>
    <mergeCell ref="A202:B202"/>
    <mergeCell ref="A204:R204"/>
    <mergeCell ref="A197:R197"/>
    <mergeCell ref="A198:B198"/>
    <mergeCell ref="A201:R201"/>
    <mergeCell ref="A87:R87"/>
    <mergeCell ref="J108:J109"/>
    <mergeCell ref="A84:R84"/>
    <mergeCell ref="A205:B205"/>
    <mergeCell ref="A193:B193"/>
    <mergeCell ref="A217:B217"/>
    <mergeCell ref="A161:R161"/>
    <mergeCell ref="A134:B134"/>
    <mergeCell ref="A130:R130"/>
    <mergeCell ref="A144:R144"/>
    <mergeCell ref="A162:B162"/>
    <mergeCell ref="A170:R170"/>
    <mergeCell ref="A171:B171"/>
    <mergeCell ref="A172:A173"/>
    <mergeCell ref="B172:B173"/>
    <mergeCell ref="C172:C173"/>
    <mergeCell ref="D172:D173"/>
    <mergeCell ref="G108:G109"/>
    <mergeCell ref="B108:B109"/>
    <mergeCell ref="C108:C109"/>
    <mergeCell ref="A114:B114"/>
    <mergeCell ref="A108:A109"/>
    <mergeCell ref="D108:D109"/>
    <mergeCell ref="E108:E109"/>
    <mergeCell ref="I108:I109"/>
    <mergeCell ref="C283:C284"/>
    <mergeCell ref="D283:D284"/>
    <mergeCell ref="E283:E284"/>
    <mergeCell ref="F283:F284"/>
    <mergeCell ref="J283:J284"/>
    <mergeCell ref="A195:A196"/>
    <mergeCell ref="B195:B196"/>
    <mergeCell ref="A279:A280"/>
    <mergeCell ref="G283:G284"/>
    <mergeCell ref="H283:H284"/>
    <mergeCell ref="A274:A275"/>
    <mergeCell ref="B274:B275"/>
    <mergeCell ref="I283:I284"/>
    <mergeCell ref="A283:A284"/>
    <mergeCell ref="B283:B284"/>
    <mergeCell ref="A238:R238"/>
    <mergeCell ref="B243:B244"/>
    <mergeCell ref="D274:D275"/>
    <mergeCell ref="E274:E275"/>
    <mergeCell ref="H279:H280"/>
    <mergeCell ref="A208:R208"/>
    <mergeCell ref="A209:B209"/>
    <mergeCell ref="H195:H196"/>
    <mergeCell ref="I195:I196"/>
    <mergeCell ref="F318:F319"/>
    <mergeCell ref="J318:J319"/>
    <mergeCell ref="A322:A323"/>
    <mergeCell ref="A316:B316"/>
    <mergeCell ref="G292:G293"/>
    <mergeCell ref="H292:H293"/>
    <mergeCell ref="I292:I293"/>
    <mergeCell ref="A315:R315"/>
    <mergeCell ref="A320:R320"/>
    <mergeCell ref="H322:H323"/>
    <mergeCell ref="I322:I323"/>
    <mergeCell ref="J322:J323"/>
    <mergeCell ref="F322:F323"/>
    <mergeCell ref="G322:G323"/>
    <mergeCell ref="A321:B321"/>
    <mergeCell ref="B322:B323"/>
    <mergeCell ref="C322:C323"/>
    <mergeCell ref="D322:D323"/>
    <mergeCell ref="E322:E323"/>
    <mergeCell ref="A1016:A1017"/>
    <mergeCell ref="B1016:B1017"/>
    <mergeCell ref="H1097:H1098"/>
    <mergeCell ref="I1097:I1098"/>
    <mergeCell ref="J1097:J1098"/>
    <mergeCell ref="A1071:R1071"/>
    <mergeCell ref="A1046:B1046"/>
    <mergeCell ref="A1076:B1076"/>
    <mergeCell ref="H1057:H1058"/>
    <mergeCell ref="A1057:A1058"/>
    <mergeCell ref="B1057:B1058"/>
    <mergeCell ref="G1036:G1037"/>
    <mergeCell ref="A1025:R1025"/>
    <mergeCell ref="A1072:B1072"/>
    <mergeCell ref="A1066:R1066"/>
    <mergeCell ref="A1067:B1067"/>
    <mergeCell ref="I1088:I1089"/>
    <mergeCell ref="E1019:E1020"/>
    <mergeCell ref="G1019:G1020"/>
    <mergeCell ref="F1019:F1020"/>
    <mergeCell ref="H1019:H1020"/>
    <mergeCell ref="I1057:I1058"/>
    <mergeCell ref="C1057:C1058"/>
    <mergeCell ref="D1057:D1058"/>
    <mergeCell ref="A1032:B1032"/>
    <mergeCell ref="D1019:D1020"/>
    <mergeCell ref="A1043:B1043"/>
    <mergeCell ref="A982:R982"/>
    <mergeCell ref="A976:B976"/>
    <mergeCell ref="J547:J548"/>
    <mergeCell ref="J474:J475"/>
    <mergeCell ref="J553:J554"/>
    <mergeCell ref="A551:A552"/>
    <mergeCell ref="B551:B552"/>
    <mergeCell ref="C533:C534"/>
    <mergeCell ref="D533:D534"/>
    <mergeCell ref="A535:A536"/>
    <mergeCell ref="B535:B536"/>
    <mergeCell ref="C535:C536"/>
    <mergeCell ref="D535:D536"/>
    <mergeCell ref="E535:E536"/>
    <mergeCell ref="A474:A475"/>
    <mergeCell ref="B474:B475"/>
    <mergeCell ref="C474:C475"/>
    <mergeCell ref="D474:D475"/>
    <mergeCell ref="E474:E475"/>
    <mergeCell ref="H474:H475"/>
    <mergeCell ref="J551:J552"/>
    <mergeCell ref="A1123:B1123"/>
    <mergeCell ref="A1119:R1119"/>
    <mergeCell ref="A1120:B1120"/>
    <mergeCell ref="A1078:R1078"/>
    <mergeCell ref="A1079:B1079"/>
    <mergeCell ref="F1088:F1089"/>
    <mergeCell ref="G1088:G1089"/>
    <mergeCell ref="H1088:H1089"/>
    <mergeCell ref="A1088:A1089"/>
    <mergeCell ref="B1088:B1089"/>
    <mergeCell ref="A1122:R1122"/>
    <mergeCell ref="A1097:A1098"/>
    <mergeCell ref="B1097:B1098"/>
    <mergeCell ref="C1097:C1098"/>
    <mergeCell ref="D1097:D1098"/>
    <mergeCell ref="E1097:E1098"/>
    <mergeCell ref="J1088:J1089"/>
    <mergeCell ref="A533:A534"/>
    <mergeCell ref="E533:E534"/>
    <mergeCell ref="F533:F534"/>
    <mergeCell ref="G510:G511"/>
    <mergeCell ref="I533:I534"/>
    <mergeCell ref="F450:F451"/>
    <mergeCell ref="G450:G451"/>
    <mergeCell ref="H450:H451"/>
    <mergeCell ref="I450:I451"/>
    <mergeCell ref="A450:A451"/>
    <mergeCell ref="G466:G467"/>
    <mergeCell ref="C471:C472"/>
    <mergeCell ref="D471:D472"/>
    <mergeCell ref="A460:A461"/>
    <mergeCell ref="E471:E472"/>
    <mergeCell ref="C450:C451"/>
    <mergeCell ref="E450:E451"/>
    <mergeCell ref="E464:E465"/>
    <mergeCell ref="F464:F465"/>
    <mergeCell ref="B471:B472"/>
    <mergeCell ref="H460:H461"/>
    <mergeCell ref="H471:H472"/>
    <mergeCell ref="B460:B461"/>
    <mergeCell ref="C460:C461"/>
    <mergeCell ref="O1:R2"/>
    <mergeCell ref="A3:R3"/>
    <mergeCell ref="A7:A10"/>
    <mergeCell ref="B7:B10"/>
    <mergeCell ref="C7:D7"/>
    <mergeCell ref="A118:R118"/>
    <mergeCell ref="A5:R5"/>
    <mergeCell ref="A12:B12"/>
    <mergeCell ref="I7:J7"/>
    <mergeCell ref="K7:O7"/>
    <mergeCell ref="A102:B102"/>
    <mergeCell ref="Q7:Q9"/>
    <mergeCell ref="L8:O8"/>
    <mergeCell ref="J8:J9"/>
    <mergeCell ref="A88:B88"/>
    <mergeCell ref="A78:R78"/>
    <mergeCell ref="A79:B79"/>
    <mergeCell ref="D8:D10"/>
    <mergeCell ref="A22:B22"/>
    <mergeCell ref="A21:R21"/>
    <mergeCell ref="G7:G10"/>
    <mergeCell ref="H7:H9"/>
    <mergeCell ref="A91:R91"/>
    <mergeCell ref="F28:F29"/>
    <mergeCell ref="A344:A345"/>
    <mergeCell ref="F172:F173"/>
    <mergeCell ref="A127:R127"/>
    <mergeCell ref="A128:B128"/>
    <mergeCell ref="A131:B131"/>
    <mergeCell ref="A133:R133"/>
    <mergeCell ref="G172:G173"/>
    <mergeCell ref="H172:H173"/>
    <mergeCell ref="I172:I173"/>
    <mergeCell ref="J172:J173"/>
    <mergeCell ref="I279:I280"/>
    <mergeCell ref="J279:J280"/>
    <mergeCell ref="G274:G275"/>
    <mergeCell ref="H274:H275"/>
    <mergeCell ref="I274:I275"/>
    <mergeCell ref="J274:J275"/>
    <mergeCell ref="F274:F275"/>
    <mergeCell ref="C274:C275"/>
    <mergeCell ref="A177:R177"/>
    <mergeCell ref="A166:B166"/>
    <mergeCell ref="A178:B178"/>
    <mergeCell ref="I326:I327"/>
    <mergeCell ref="J326:J327"/>
    <mergeCell ref="J329:J330"/>
    <mergeCell ref="E7:E10"/>
    <mergeCell ref="P7:P9"/>
    <mergeCell ref="A13:R13"/>
    <mergeCell ref="R7:R10"/>
    <mergeCell ref="F7:F10"/>
    <mergeCell ref="I93:I94"/>
    <mergeCell ref="J93:J94"/>
    <mergeCell ref="A93:A94"/>
    <mergeCell ref="B93:B94"/>
    <mergeCell ref="C93:C94"/>
    <mergeCell ref="K8:K9"/>
    <mergeCell ref="I8:I9"/>
    <mergeCell ref="C8:C10"/>
    <mergeCell ref="A14:B14"/>
    <mergeCell ref="A85:B85"/>
    <mergeCell ref="A81:R81"/>
    <mergeCell ref="A82:B82"/>
    <mergeCell ref="A28:A29"/>
    <mergeCell ref="B28:B29"/>
    <mergeCell ref="C28:C29"/>
    <mergeCell ref="D28:D29"/>
    <mergeCell ref="J28:J29"/>
    <mergeCell ref="E28:E29"/>
    <mergeCell ref="A92:B92"/>
    <mergeCell ref="H93:H94"/>
    <mergeCell ref="A104:R104"/>
    <mergeCell ref="A105:B105"/>
    <mergeCell ref="A145:B145"/>
    <mergeCell ref="A113:R113"/>
    <mergeCell ref="G1097:G1098"/>
    <mergeCell ref="A189:R189"/>
    <mergeCell ref="A119:B119"/>
    <mergeCell ref="D93:D94"/>
    <mergeCell ref="E93:E94"/>
    <mergeCell ref="F93:F94"/>
    <mergeCell ref="G93:G94"/>
    <mergeCell ref="A190:B190"/>
    <mergeCell ref="F1097:F1098"/>
    <mergeCell ref="H243:H244"/>
    <mergeCell ref="I243:I244"/>
    <mergeCell ref="A261:B261"/>
    <mergeCell ref="A186:B186"/>
    <mergeCell ref="A192:R192"/>
    <mergeCell ref="A101:R101"/>
    <mergeCell ref="F108:F109"/>
    <mergeCell ref="H108:H109"/>
    <mergeCell ref="E172:E173"/>
    <mergeCell ref="A165:R165"/>
    <mergeCell ref="A185:R185"/>
    <mergeCell ref="A175:B175"/>
    <mergeCell ref="A975:R975"/>
    <mergeCell ref="B344:B345"/>
    <mergeCell ref="C344:C345"/>
    <mergeCell ref="D344:D345"/>
    <mergeCell ref="E344:E345"/>
    <mergeCell ref="F344:F345"/>
    <mergeCell ref="G344:G345"/>
    <mergeCell ref="J344:J345"/>
    <mergeCell ref="A341:B341"/>
    <mergeCell ref="H344:H345"/>
    <mergeCell ref="I344:I345"/>
    <mergeCell ref="J359:J360"/>
    <mergeCell ref="A372:A373"/>
    <mergeCell ref="B372:B373"/>
    <mergeCell ref="J372:J373"/>
    <mergeCell ref="J450:J451"/>
    <mergeCell ref="J395:J396"/>
    <mergeCell ref="J392:J393"/>
    <mergeCell ref="J380:J381"/>
    <mergeCell ref="B354:B355"/>
    <mergeCell ref="C354:C355"/>
    <mergeCell ref="A340:R340"/>
    <mergeCell ref="A983:B983"/>
    <mergeCell ref="G464:G465"/>
    <mergeCell ref="C372:C373"/>
    <mergeCell ref="D372:D373"/>
    <mergeCell ref="E372:E373"/>
    <mergeCell ref="F372:F373"/>
    <mergeCell ref="G372:G373"/>
    <mergeCell ref="H372:H373"/>
    <mergeCell ref="I372:I373"/>
    <mergeCell ref="G380:G381"/>
    <mergeCell ref="H380:H381"/>
    <mergeCell ref="I380:I381"/>
    <mergeCell ref="F406:F407"/>
    <mergeCell ref="A429:R429"/>
    <mergeCell ref="A430:B430"/>
    <mergeCell ref="I406:I407"/>
    <mergeCell ref="I448:I449"/>
    <mergeCell ref="B450:B451"/>
    <mergeCell ref="F378:F379"/>
    <mergeCell ref="A380:A381"/>
    <mergeCell ref="B380:B381"/>
    <mergeCell ref="C380:C381"/>
    <mergeCell ref="D380:D381"/>
    <mergeCell ref="E380:E38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Bulygina_AV</cp:lastModifiedBy>
  <cp:lastPrinted>2020-04-20T12:43:46Z</cp:lastPrinted>
  <dcterms:created xsi:type="dcterms:W3CDTF">2012-12-13T11:50:40Z</dcterms:created>
  <dcterms:modified xsi:type="dcterms:W3CDTF">2020-04-27T08:09:41Z</dcterms:modified>
</cp:coreProperties>
</file>