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480" yWindow="570" windowWidth="27495" windowHeight="11700"/>
  </bookViews>
  <sheets>
    <sheet name="Приложение 2" sheetId="1" r:id="rId1"/>
  </sheets>
  <definedNames>
    <definedName name="Print_Titles_0" localSheetId="0">'Приложение 2'!$6:$11</definedName>
    <definedName name="Print_Titles_0_0" localSheetId="0">'Приложение 2'!$6:$11</definedName>
    <definedName name="_xlnm.Print_Titles" localSheetId="0">'Приложение 2'!$5:$10</definedName>
    <definedName name="_xlnm.Print_Area" localSheetId="0">'Приложение 2'!$A$1:$T$405</definedName>
  </definedNames>
  <calcPr calcId="124519"/>
</workbook>
</file>

<file path=xl/calcChain.xml><?xml version="1.0" encoding="utf-8"?>
<calcChain xmlns="http://schemas.openxmlformats.org/spreadsheetml/2006/main">
  <c r="G405" i="1"/>
  <c r="F405"/>
  <c r="G404"/>
  <c r="F404"/>
  <c r="G403"/>
  <c r="F403"/>
  <c r="G402"/>
  <c r="F402"/>
  <c r="F401" s="1"/>
  <c r="S401"/>
  <c r="S396" s="1"/>
  <c r="R401"/>
  <c r="Q401"/>
  <c r="Q396" s="1"/>
  <c r="P401"/>
  <c r="P396" s="1"/>
  <c r="O401"/>
  <c r="N401"/>
  <c r="M401"/>
  <c r="M396" s="1"/>
  <c r="L401"/>
  <c r="L396" s="1"/>
  <c r="K401"/>
  <c r="K396" s="1"/>
  <c r="J401"/>
  <c r="I401"/>
  <c r="I396" s="1"/>
  <c r="H401"/>
  <c r="H396" s="1"/>
  <c r="S400"/>
  <c r="R400"/>
  <c r="Q400"/>
  <c r="P400"/>
  <c r="O400"/>
  <c r="N400"/>
  <c r="M400"/>
  <c r="L400"/>
  <c r="K400"/>
  <c r="J400"/>
  <c r="I400"/>
  <c r="H400"/>
  <c r="F400" s="1"/>
  <c r="S399"/>
  <c r="R399"/>
  <c r="Q399"/>
  <c r="P399"/>
  <c r="O399"/>
  <c r="N399"/>
  <c r="M399"/>
  <c r="L399"/>
  <c r="K399"/>
  <c r="J399"/>
  <c r="I399"/>
  <c r="H399"/>
  <c r="S398"/>
  <c r="R398"/>
  <c r="Q398"/>
  <c r="P398"/>
  <c r="O398"/>
  <c r="N398"/>
  <c r="M398"/>
  <c r="L398"/>
  <c r="K398"/>
  <c r="J398"/>
  <c r="I398"/>
  <c r="G398" s="1"/>
  <c r="H398"/>
  <c r="F398" s="1"/>
  <c r="S397"/>
  <c r="R397"/>
  <c r="Q397"/>
  <c r="P397"/>
  <c r="O397"/>
  <c r="N397"/>
  <c r="M397"/>
  <c r="L397"/>
  <c r="K397"/>
  <c r="J397"/>
  <c r="I397"/>
  <c r="G397" s="1"/>
  <c r="H397"/>
  <c r="R396"/>
  <c r="O396"/>
  <c r="N396"/>
  <c r="J396"/>
  <c r="G395"/>
  <c r="F395"/>
  <c r="G394"/>
  <c r="F394"/>
  <c r="G393"/>
  <c r="F393"/>
  <c r="G392"/>
  <c r="F392"/>
  <c r="S391"/>
  <c r="S386" s="1"/>
  <c r="R391"/>
  <c r="Q391"/>
  <c r="Q386" s="1"/>
  <c r="P391"/>
  <c r="P386" s="1"/>
  <c r="O391"/>
  <c r="O386" s="1"/>
  <c r="N391"/>
  <c r="N386" s="1"/>
  <c r="M391"/>
  <c r="M386" s="1"/>
  <c r="L391"/>
  <c r="L386" s="1"/>
  <c r="K391"/>
  <c r="J391"/>
  <c r="J386" s="1"/>
  <c r="I391"/>
  <c r="I386" s="1"/>
  <c r="H391"/>
  <c r="H386" s="1"/>
  <c r="S390"/>
  <c r="R390"/>
  <c r="Q390"/>
  <c r="P390"/>
  <c r="O390"/>
  <c r="N390"/>
  <c r="M390"/>
  <c r="L390"/>
  <c r="K390"/>
  <c r="J390"/>
  <c r="I390"/>
  <c r="G390" s="1"/>
  <c r="H390"/>
  <c r="S389"/>
  <c r="R389"/>
  <c r="Q389"/>
  <c r="P389"/>
  <c r="O389"/>
  <c r="N389"/>
  <c r="M389"/>
  <c r="L389"/>
  <c r="K389"/>
  <c r="J389"/>
  <c r="I389"/>
  <c r="H389"/>
  <c r="S388"/>
  <c r="R388"/>
  <c r="Q388"/>
  <c r="P388"/>
  <c r="O388"/>
  <c r="N388"/>
  <c r="M388"/>
  <c r="L388"/>
  <c r="K388"/>
  <c r="J388"/>
  <c r="I388"/>
  <c r="H388"/>
  <c r="S387"/>
  <c r="R387"/>
  <c r="Q387"/>
  <c r="P387"/>
  <c r="O387"/>
  <c r="N387"/>
  <c r="M387"/>
  <c r="L387"/>
  <c r="K387"/>
  <c r="J387"/>
  <c r="I387"/>
  <c r="H387"/>
  <c r="R386"/>
  <c r="K386"/>
  <c r="G385"/>
  <c r="F385"/>
  <c r="G384"/>
  <c r="F384"/>
  <c r="G383"/>
  <c r="F383"/>
  <c r="G382"/>
  <c r="G381" s="1"/>
  <c r="F382"/>
  <c r="S381"/>
  <c r="R381"/>
  <c r="Q381"/>
  <c r="P381"/>
  <c r="O381"/>
  <c r="N381"/>
  <c r="M381"/>
  <c r="L381"/>
  <c r="K381"/>
  <c r="J381"/>
  <c r="I381"/>
  <c r="H381"/>
  <c r="G380"/>
  <c r="F380"/>
  <c r="G379"/>
  <c r="F379"/>
  <c r="G378"/>
  <c r="F378"/>
  <c r="G377"/>
  <c r="G376" s="1"/>
  <c r="F377"/>
  <c r="S376"/>
  <c r="S371" s="1"/>
  <c r="R376"/>
  <c r="R371" s="1"/>
  <c r="Q376"/>
  <c r="P376"/>
  <c r="P371" s="1"/>
  <c r="O376"/>
  <c r="O371" s="1"/>
  <c r="N376"/>
  <c r="N371" s="1"/>
  <c r="M376"/>
  <c r="M371" s="1"/>
  <c r="L376"/>
  <c r="L371" s="1"/>
  <c r="K376"/>
  <c r="K371" s="1"/>
  <c r="J376"/>
  <c r="J371" s="1"/>
  <c r="I376"/>
  <c r="I371" s="1"/>
  <c r="H376"/>
  <c r="S375"/>
  <c r="R375"/>
  <c r="Q375"/>
  <c r="P375"/>
  <c r="O375"/>
  <c r="N375"/>
  <c r="M375"/>
  <c r="L375"/>
  <c r="K375"/>
  <c r="J375"/>
  <c r="I375"/>
  <c r="H375"/>
  <c r="S374"/>
  <c r="R374"/>
  <c r="Q374"/>
  <c r="P374"/>
  <c r="O374"/>
  <c r="N374"/>
  <c r="M374"/>
  <c r="L374"/>
  <c r="K374"/>
  <c r="J374"/>
  <c r="I374"/>
  <c r="G374" s="1"/>
  <c r="H374"/>
  <c r="F374" s="1"/>
  <c r="S373"/>
  <c r="R373"/>
  <c r="Q373"/>
  <c r="P373"/>
  <c r="O373"/>
  <c r="N373"/>
  <c r="M373"/>
  <c r="L373"/>
  <c r="K373"/>
  <c r="J373"/>
  <c r="I373"/>
  <c r="H373"/>
  <c r="S372"/>
  <c r="R372"/>
  <c r="Q372"/>
  <c r="P372"/>
  <c r="O372"/>
  <c r="N372"/>
  <c r="M372"/>
  <c r="L372"/>
  <c r="K372"/>
  <c r="J372"/>
  <c r="I372"/>
  <c r="H372"/>
  <c r="Q371"/>
  <c r="H371"/>
  <c r="G370"/>
  <c r="F370"/>
  <c r="G369"/>
  <c r="F369"/>
  <c r="G368"/>
  <c r="F368"/>
  <c r="G367"/>
  <c r="F367"/>
  <c r="S366"/>
  <c r="R366"/>
  <c r="Q366"/>
  <c r="P366"/>
  <c r="O366"/>
  <c r="N366"/>
  <c r="M366"/>
  <c r="L366"/>
  <c r="K366"/>
  <c r="J366"/>
  <c r="I366"/>
  <c r="H366"/>
  <c r="G365"/>
  <c r="F365"/>
  <c r="G364"/>
  <c r="F364"/>
  <c r="G363"/>
  <c r="F363"/>
  <c r="G362"/>
  <c r="F362"/>
  <c r="S361"/>
  <c r="S356" s="1"/>
  <c r="R361"/>
  <c r="R356" s="1"/>
  <c r="Q361"/>
  <c r="P361"/>
  <c r="O361"/>
  <c r="O356" s="1"/>
  <c r="N361"/>
  <c r="N356" s="1"/>
  <c r="M361"/>
  <c r="L361"/>
  <c r="K361"/>
  <c r="J361"/>
  <c r="J356" s="1"/>
  <c r="I361"/>
  <c r="H361"/>
  <c r="S360"/>
  <c r="R360"/>
  <c r="Q360"/>
  <c r="P360"/>
  <c r="O360"/>
  <c r="N360"/>
  <c r="M360"/>
  <c r="L360"/>
  <c r="K360"/>
  <c r="J360"/>
  <c r="I360"/>
  <c r="G360" s="1"/>
  <c r="H360"/>
  <c r="F360"/>
  <c r="S359"/>
  <c r="R359"/>
  <c r="Q359"/>
  <c r="P359"/>
  <c r="O359"/>
  <c r="N359"/>
  <c r="M359"/>
  <c r="L359"/>
  <c r="K359"/>
  <c r="J359"/>
  <c r="I359"/>
  <c r="H359"/>
  <c r="F359" s="1"/>
  <c r="S358"/>
  <c r="R358"/>
  <c r="Q358"/>
  <c r="P358"/>
  <c r="O358"/>
  <c r="N358"/>
  <c r="M358"/>
  <c r="L358"/>
  <c r="K358"/>
  <c r="J358"/>
  <c r="I358"/>
  <c r="H358"/>
  <c r="F358" s="1"/>
  <c r="S357"/>
  <c r="R357"/>
  <c r="Q357"/>
  <c r="P357"/>
  <c r="O357"/>
  <c r="N357"/>
  <c r="M357"/>
  <c r="L357"/>
  <c r="K357"/>
  <c r="J357"/>
  <c r="I357"/>
  <c r="H357"/>
  <c r="K356"/>
  <c r="G355"/>
  <c r="F355"/>
  <c r="G354"/>
  <c r="F354"/>
  <c r="G353"/>
  <c r="F353"/>
  <c r="G352"/>
  <c r="F352"/>
  <c r="S351"/>
  <c r="R351"/>
  <c r="Q351"/>
  <c r="Q346" s="1"/>
  <c r="P351"/>
  <c r="P346" s="1"/>
  <c r="O351"/>
  <c r="O346" s="1"/>
  <c r="N351"/>
  <c r="N346" s="1"/>
  <c r="M351"/>
  <c r="M346" s="1"/>
  <c r="L351"/>
  <c r="L346" s="1"/>
  <c r="K351"/>
  <c r="J351"/>
  <c r="I351"/>
  <c r="I346" s="1"/>
  <c r="H351"/>
  <c r="H346" s="1"/>
  <c r="S350"/>
  <c r="R350"/>
  <c r="Q350"/>
  <c r="P350"/>
  <c r="O350"/>
  <c r="N350"/>
  <c r="M350"/>
  <c r="L350"/>
  <c r="K350"/>
  <c r="J350"/>
  <c r="I350"/>
  <c r="H350"/>
  <c r="S349"/>
  <c r="R349"/>
  <c r="Q349"/>
  <c r="P349"/>
  <c r="O349"/>
  <c r="N349"/>
  <c r="M349"/>
  <c r="L349"/>
  <c r="K349"/>
  <c r="J349"/>
  <c r="I349"/>
  <c r="H349"/>
  <c r="S348"/>
  <c r="R348"/>
  <c r="Q348"/>
  <c r="P348"/>
  <c r="O348"/>
  <c r="N348"/>
  <c r="M348"/>
  <c r="L348"/>
  <c r="K348"/>
  <c r="J348"/>
  <c r="I348"/>
  <c r="H348"/>
  <c r="S347"/>
  <c r="R347"/>
  <c r="Q347"/>
  <c r="P347"/>
  <c r="O347"/>
  <c r="N347"/>
  <c r="M347"/>
  <c r="L347"/>
  <c r="K347"/>
  <c r="J347"/>
  <c r="I347"/>
  <c r="H347"/>
  <c r="S346"/>
  <c r="R346"/>
  <c r="K346"/>
  <c r="J346"/>
  <c r="G345"/>
  <c r="F345"/>
  <c r="G344"/>
  <c r="F344"/>
  <c r="G343"/>
  <c r="F343"/>
  <c r="G342"/>
  <c r="F342"/>
  <c r="S341"/>
  <c r="R341"/>
  <c r="Q341"/>
  <c r="Q336" s="1"/>
  <c r="P341"/>
  <c r="P336" s="1"/>
  <c r="O341"/>
  <c r="O336" s="1"/>
  <c r="N341"/>
  <c r="N336" s="1"/>
  <c r="M341"/>
  <c r="M336" s="1"/>
  <c r="L341"/>
  <c r="L336" s="1"/>
  <c r="K341"/>
  <c r="J341"/>
  <c r="I341"/>
  <c r="I336" s="1"/>
  <c r="H341"/>
  <c r="H336" s="1"/>
  <c r="S340"/>
  <c r="R340"/>
  <c r="Q340"/>
  <c r="P340"/>
  <c r="O340"/>
  <c r="N340"/>
  <c r="M340"/>
  <c r="L340"/>
  <c r="K340"/>
  <c r="J340"/>
  <c r="I340"/>
  <c r="G340" s="1"/>
  <c r="H340"/>
  <c r="F340" s="1"/>
  <c r="S339"/>
  <c r="R339"/>
  <c r="Q339"/>
  <c r="P339"/>
  <c r="O339"/>
  <c r="N339"/>
  <c r="M339"/>
  <c r="L339"/>
  <c r="K339"/>
  <c r="J339"/>
  <c r="I339"/>
  <c r="H339"/>
  <c r="F339" s="1"/>
  <c r="S338"/>
  <c r="R338"/>
  <c r="Q338"/>
  <c r="P338"/>
  <c r="O338"/>
  <c r="N338"/>
  <c r="M338"/>
  <c r="L338"/>
  <c r="K338"/>
  <c r="J338"/>
  <c r="I338"/>
  <c r="H338"/>
  <c r="F338" s="1"/>
  <c r="S337"/>
  <c r="R337"/>
  <c r="Q337"/>
  <c r="P337"/>
  <c r="O337"/>
  <c r="N337"/>
  <c r="M337"/>
  <c r="L337"/>
  <c r="K337"/>
  <c r="J337"/>
  <c r="I337"/>
  <c r="H337"/>
  <c r="S336"/>
  <c r="R336"/>
  <c r="K336"/>
  <c r="J336"/>
  <c r="G335"/>
  <c r="F335"/>
  <c r="G334"/>
  <c r="F334"/>
  <c r="G333"/>
  <c r="F333"/>
  <c r="G332"/>
  <c r="F332"/>
  <c r="F331" s="1"/>
  <c r="S331"/>
  <c r="S326" s="1"/>
  <c r="R331"/>
  <c r="Q331"/>
  <c r="Q326" s="1"/>
  <c r="P331"/>
  <c r="P326" s="1"/>
  <c r="O331"/>
  <c r="N331"/>
  <c r="M331"/>
  <c r="M326" s="1"/>
  <c r="L331"/>
  <c r="L326" s="1"/>
  <c r="K331"/>
  <c r="K326" s="1"/>
  <c r="J331"/>
  <c r="I331"/>
  <c r="I326" s="1"/>
  <c r="H331"/>
  <c r="H326" s="1"/>
  <c r="S330"/>
  <c r="R330"/>
  <c r="Q330"/>
  <c r="P330"/>
  <c r="O330"/>
  <c r="N330"/>
  <c r="M330"/>
  <c r="L330"/>
  <c r="K330"/>
  <c r="J330"/>
  <c r="I330"/>
  <c r="H330"/>
  <c r="F330" s="1"/>
  <c r="S329"/>
  <c r="R329"/>
  <c r="Q329"/>
  <c r="P329"/>
  <c r="O329"/>
  <c r="N329"/>
  <c r="M329"/>
  <c r="L329"/>
  <c r="K329"/>
  <c r="J329"/>
  <c r="I329"/>
  <c r="H329"/>
  <c r="S328"/>
  <c r="R328"/>
  <c r="Q328"/>
  <c r="P328"/>
  <c r="O328"/>
  <c r="N328"/>
  <c r="M328"/>
  <c r="L328"/>
  <c r="K328"/>
  <c r="J328"/>
  <c r="I328"/>
  <c r="G328" s="1"/>
  <c r="H328"/>
  <c r="F328" s="1"/>
  <c r="S327"/>
  <c r="R327"/>
  <c r="Q327"/>
  <c r="P327"/>
  <c r="O327"/>
  <c r="N327"/>
  <c r="M327"/>
  <c r="L327"/>
  <c r="K327"/>
  <c r="J327"/>
  <c r="I327"/>
  <c r="G327" s="1"/>
  <c r="H327"/>
  <c r="R326"/>
  <c r="O326"/>
  <c r="N326"/>
  <c r="J326"/>
  <c r="G325"/>
  <c r="F325"/>
  <c r="G324"/>
  <c r="F324"/>
  <c r="G323"/>
  <c r="F323"/>
  <c r="G322"/>
  <c r="F322"/>
  <c r="S321"/>
  <c r="R321"/>
  <c r="Q321"/>
  <c r="P321"/>
  <c r="O321"/>
  <c r="N321"/>
  <c r="M321"/>
  <c r="L321"/>
  <c r="K321"/>
  <c r="J321"/>
  <c r="I321"/>
  <c r="H321"/>
  <c r="G320"/>
  <c r="F320"/>
  <c r="G319"/>
  <c r="F319"/>
  <c r="G318"/>
  <c r="F318"/>
  <c r="G317"/>
  <c r="G316" s="1"/>
  <c r="F317"/>
  <c r="S316"/>
  <c r="R316"/>
  <c r="Q316"/>
  <c r="P316"/>
  <c r="O316"/>
  <c r="N316"/>
  <c r="M316"/>
  <c r="L316"/>
  <c r="K316"/>
  <c r="J316"/>
  <c r="I316"/>
  <c r="H316"/>
  <c r="F316"/>
  <c r="G315"/>
  <c r="F315"/>
  <c r="G314"/>
  <c r="F314"/>
  <c r="G313"/>
  <c r="F313"/>
  <c r="G312"/>
  <c r="F312"/>
  <c r="F311" s="1"/>
  <c r="S311"/>
  <c r="R311"/>
  <c r="Q311"/>
  <c r="P311"/>
  <c r="O311"/>
  <c r="N311"/>
  <c r="M311"/>
  <c r="L311"/>
  <c r="K311"/>
  <c r="J311"/>
  <c r="I311"/>
  <c r="H311"/>
  <c r="G310"/>
  <c r="F310"/>
  <c r="G309"/>
  <c r="F309"/>
  <c r="G308"/>
  <c r="F308"/>
  <c r="G307"/>
  <c r="F307"/>
  <c r="F306" s="1"/>
  <c r="S306"/>
  <c r="R306"/>
  <c r="Q306"/>
  <c r="P306"/>
  <c r="P301" s="1"/>
  <c r="O306"/>
  <c r="N306"/>
  <c r="M306"/>
  <c r="L306"/>
  <c r="L301" s="1"/>
  <c r="K306"/>
  <c r="J306"/>
  <c r="I306"/>
  <c r="H306"/>
  <c r="H301" s="1"/>
  <c r="S305"/>
  <c r="R305"/>
  <c r="Q305"/>
  <c r="P305"/>
  <c r="O305"/>
  <c r="N305"/>
  <c r="M305"/>
  <c r="L305"/>
  <c r="K305"/>
  <c r="J305"/>
  <c r="I305"/>
  <c r="H305"/>
  <c r="S304"/>
  <c r="R304"/>
  <c r="Q304"/>
  <c r="P304"/>
  <c r="O304"/>
  <c r="N304"/>
  <c r="M304"/>
  <c r="L304"/>
  <c r="K304"/>
  <c r="J304"/>
  <c r="I304"/>
  <c r="H304"/>
  <c r="F304" s="1"/>
  <c r="S303"/>
  <c r="R303"/>
  <c r="Q303"/>
  <c r="P303"/>
  <c r="O303"/>
  <c r="N303"/>
  <c r="M303"/>
  <c r="L303"/>
  <c r="K303"/>
  <c r="J303"/>
  <c r="I303"/>
  <c r="H303"/>
  <c r="S302"/>
  <c r="R302"/>
  <c r="Q302"/>
  <c r="P302"/>
  <c r="O302"/>
  <c r="N302"/>
  <c r="M302"/>
  <c r="L302"/>
  <c r="K302"/>
  <c r="J302"/>
  <c r="I302"/>
  <c r="H302"/>
  <c r="Q301"/>
  <c r="G300"/>
  <c r="F300"/>
  <c r="G299"/>
  <c r="F299"/>
  <c r="G298"/>
  <c r="F298"/>
  <c r="G297"/>
  <c r="F297"/>
  <c r="S296"/>
  <c r="R296"/>
  <c r="Q296"/>
  <c r="P296"/>
  <c r="O296"/>
  <c r="N296"/>
  <c r="M296"/>
  <c r="L296"/>
  <c r="K296"/>
  <c r="J296"/>
  <c r="I296"/>
  <c r="H296"/>
  <c r="G295"/>
  <c r="F295"/>
  <c r="G294"/>
  <c r="F294"/>
  <c r="G293"/>
  <c r="F293"/>
  <c r="G292"/>
  <c r="F292"/>
  <c r="S291"/>
  <c r="R291"/>
  <c r="Q291"/>
  <c r="P291"/>
  <c r="O291"/>
  <c r="N291"/>
  <c r="M291"/>
  <c r="L291"/>
  <c r="K291"/>
  <c r="J291"/>
  <c r="I291"/>
  <c r="H291"/>
  <c r="G290"/>
  <c r="F290"/>
  <c r="G289"/>
  <c r="F289"/>
  <c r="G288"/>
  <c r="F288"/>
  <c r="G287"/>
  <c r="F287"/>
  <c r="S286"/>
  <c r="R286"/>
  <c r="Q286"/>
  <c r="P286"/>
  <c r="O286"/>
  <c r="N286"/>
  <c r="M286"/>
  <c r="L286"/>
  <c r="K286"/>
  <c r="J286"/>
  <c r="I286"/>
  <c r="H286"/>
  <c r="G286"/>
  <c r="G285"/>
  <c r="F285"/>
  <c r="G284"/>
  <c r="F284"/>
  <c r="G283"/>
  <c r="F283"/>
  <c r="G282"/>
  <c r="F282"/>
  <c r="S281"/>
  <c r="R281"/>
  <c r="Q281"/>
  <c r="P281"/>
  <c r="O281"/>
  <c r="N281"/>
  <c r="M281"/>
  <c r="L281"/>
  <c r="K281"/>
  <c r="J281"/>
  <c r="I281"/>
  <c r="H281"/>
  <c r="G280"/>
  <c r="F280"/>
  <c r="G279"/>
  <c r="F279"/>
  <c r="G278"/>
  <c r="F278"/>
  <c r="G277"/>
  <c r="F277"/>
  <c r="S276"/>
  <c r="R276"/>
  <c r="Q276"/>
  <c r="P276"/>
  <c r="P271" s="1"/>
  <c r="O276"/>
  <c r="N276"/>
  <c r="M276"/>
  <c r="L276"/>
  <c r="K276"/>
  <c r="J276"/>
  <c r="I276"/>
  <c r="H276"/>
  <c r="S275"/>
  <c r="R275"/>
  <c r="Q275"/>
  <c r="P275"/>
  <c r="O275"/>
  <c r="N275"/>
  <c r="M275"/>
  <c r="L275"/>
  <c r="K275"/>
  <c r="J275"/>
  <c r="I275"/>
  <c r="H275"/>
  <c r="S274"/>
  <c r="R274"/>
  <c r="Q274"/>
  <c r="P274"/>
  <c r="O274"/>
  <c r="N274"/>
  <c r="M274"/>
  <c r="L274"/>
  <c r="K274"/>
  <c r="J274"/>
  <c r="I274"/>
  <c r="H274"/>
  <c r="F274" s="1"/>
  <c r="S273"/>
  <c r="R273"/>
  <c r="Q273"/>
  <c r="P273"/>
  <c r="O273"/>
  <c r="N273"/>
  <c r="M273"/>
  <c r="L273"/>
  <c r="K273"/>
  <c r="J273"/>
  <c r="I273"/>
  <c r="H273"/>
  <c r="F273" s="1"/>
  <c r="S272"/>
  <c r="R272"/>
  <c r="Q272"/>
  <c r="P272"/>
  <c r="O272"/>
  <c r="N272"/>
  <c r="M272"/>
  <c r="L272"/>
  <c r="K272"/>
  <c r="J272"/>
  <c r="I272"/>
  <c r="H272"/>
  <c r="F272" s="1"/>
  <c r="Q271"/>
  <c r="H271"/>
  <c r="G270"/>
  <c r="F270"/>
  <c r="G269"/>
  <c r="F269"/>
  <c r="G268"/>
  <c r="F268"/>
  <c r="G267"/>
  <c r="F267"/>
  <c r="F266" s="1"/>
  <c r="S266"/>
  <c r="R266"/>
  <c r="Q266"/>
  <c r="P266"/>
  <c r="O266"/>
  <c r="N266"/>
  <c r="M266"/>
  <c r="L266"/>
  <c r="K266"/>
  <c r="J266"/>
  <c r="I266"/>
  <c r="H266"/>
  <c r="G265"/>
  <c r="F265"/>
  <c r="G264"/>
  <c r="F264"/>
  <c r="G263"/>
  <c r="F263"/>
  <c r="G262"/>
  <c r="F262"/>
  <c r="S261"/>
  <c r="R261"/>
  <c r="Q261"/>
  <c r="P261"/>
  <c r="O261"/>
  <c r="N261"/>
  <c r="M261"/>
  <c r="L261"/>
  <c r="K261"/>
  <c r="J261"/>
  <c r="I261"/>
  <c r="H261"/>
  <c r="G260"/>
  <c r="F260"/>
  <c r="G259"/>
  <c r="F259"/>
  <c r="G258"/>
  <c r="F258"/>
  <c r="G257"/>
  <c r="F257"/>
  <c r="F256" s="1"/>
  <c r="S256"/>
  <c r="R256"/>
  <c r="Q256"/>
  <c r="P256"/>
  <c r="O256"/>
  <c r="N256"/>
  <c r="M256"/>
  <c r="L256"/>
  <c r="L241" s="1"/>
  <c r="K256"/>
  <c r="J256"/>
  <c r="I256"/>
  <c r="H256"/>
  <c r="G256"/>
  <c r="G255"/>
  <c r="F255"/>
  <c r="G254"/>
  <c r="F254"/>
  <c r="G253"/>
  <c r="F253"/>
  <c r="G252"/>
  <c r="G251" s="1"/>
  <c r="F252"/>
  <c r="S251"/>
  <c r="R251"/>
  <c r="Q251"/>
  <c r="P251"/>
  <c r="O251"/>
  <c r="N251"/>
  <c r="M251"/>
  <c r="L251"/>
  <c r="K251"/>
  <c r="J251"/>
  <c r="I251"/>
  <c r="H251"/>
  <c r="G250"/>
  <c r="F250"/>
  <c r="G249"/>
  <c r="F249"/>
  <c r="G248"/>
  <c r="F248"/>
  <c r="G247"/>
  <c r="G246" s="1"/>
  <c r="F247"/>
  <c r="S246"/>
  <c r="R246"/>
  <c r="Q246"/>
  <c r="Q241" s="1"/>
  <c r="P246"/>
  <c r="P241" s="1"/>
  <c r="O246"/>
  <c r="N246"/>
  <c r="M246"/>
  <c r="M241" s="1"/>
  <c r="L246"/>
  <c r="K246"/>
  <c r="J246"/>
  <c r="I246"/>
  <c r="I241" s="1"/>
  <c r="H246"/>
  <c r="H241" s="1"/>
  <c r="S245"/>
  <c r="R245"/>
  <c r="Q245"/>
  <c r="P245"/>
  <c r="O245"/>
  <c r="N245"/>
  <c r="M245"/>
  <c r="L245"/>
  <c r="K245"/>
  <c r="J245"/>
  <c r="I245"/>
  <c r="H245"/>
  <c r="S244"/>
  <c r="R244"/>
  <c r="Q244"/>
  <c r="P244"/>
  <c r="O244"/>
  <c r="N244"/>
  <c r="M244"/>
  <c r="L244"/>
  <c r="K244"/>
  <c r="J244"/>
  <c r="I244"/>
  <c r="G244" s="1"/>
  <c r="H244"/>
  <c r="F244" s="1"/>
  <c r="S243"/>
  <c r="R243"/>
  <c r="Q243"/>
  <c r="P243"/>
  <c r="O243"/>
  <c r="N243"/>
  <c r="M243"/>
  <c r="L243"/>
  <c r="K243"/>
  <c r="J243"/>
  <c r="I243"/>
  <c r="H243"/>
  <c r="S242"/>
  <c r="R242"/>
  <c r="Q242"/>
  <c r="P242"/>
  <c r="O242"/>
  <c r="N242"/>
  <c r="M242"/>
  <c r="L242"/>
  <c r="K242"/>
  <c r="J242"/>
  <c r="I242"/>
  <c r="H242"/>
  <c r="F242"/>
  <c r="G240"/>
  <c r="F240"/>
  <c r="G239"/>
  <c r="F239"/>
  <c r="G238"/>
  <c r="F238"/>
  <c r="G237"/>
  <c r="F237"/>
  <c r="S236"/>
  <c r="R236"/>
  <c r="Q236"/>
  <c r="Q221" s="1"/>
  <c r="P236"/>
  <c r="O236"/>
  <c r="N236"/>
  <c r="M236"/>
  <c r="L236"/>
  <c r="K236"/>
  <c r="J236"/>
  <c r="I236"/>
  <c r="H236"/>
  <c r="G236"/>
  <c r="G235"/>
  <c r="F235"/>
  <c r="G234"/>
  <c r="F234"/>
  <c r="G233"/>
  <c r="F233"/>
  <c r="G232"/>
  <c r="F232"/>
  <c r="S231"/>
  <c r="R231"/>
  <c r="Q231"/>
  <c r="P231"/>
  <c r="O231"/>
  <c r="N231"/>
  <c r="M231"/>
  <c r="L231"/>
  <c r="K231"/>
  <c r="J231"/>
  <c r="I231"/>
  <c r="H231"/>
  <c r="G230"/>
  <c r="F230"/>
  <c r="G229"/>
  <c r="F229"/>
  <c r="G228"/>
  <c r="F228"/>
  <c r="G227"/>
  <c r="F227"/>
  <c r="F226" s="1"/>
  <c r="S226"/>
  <c r="R226"/>
  <c r="R221" s="1"/>
  <c r="Q226"/>
  <c r="P226"/>
  <c r="P221" s="1"/>
  <c r="O226"/>
  <c r="N226"/>
  <c r="N221" s="1"/>
  <c r="M226"/>
  <c r="L226"/>
  <c r="K226"/>
  <c r="J226"/>
  <c r="J221" s="1"/>
  <c r="I226"/>
  <c r="H226"/>
  <c r="H221" s="1"/>
  <c r="S225"/>
  <c r="R225"/>
  <c r="Q225"/>
  <c r="P225"/>
  <c r="O225"/>
  <c r="N225"/>
  <c r="M225"/>
  <c r="L225"/>
  <c r="K225"/>
  <c r="J225"/>
  <c r="I225"/>
  <c r="H225"/>
  <c r="S224"/>
  <c r="R224"/>
  <c r="Q224"/>
  <c r="P224"/>
  <c r="O224"/>
  <c r="N224"/>
  <c r="M224"/>
  <c r="L224"/>
  <c r="K224"/>
  <c r="J224"/>
  <c r="I224"/>
  <c r="H224"/>
  <c r="S223"/>
  <c r="R223"/>
  <c r="Q223"/>
  <c r="P223"/>
  <c r="O223"/>
  <c r="N223"/>
  <c r="M223"/>
  <c r="L223"/>
  <c r="K223"/>
  <c r="J223"/>
  <c r="I223"/>
  <c r="H223"/>
  <c r="S222"/>
  <c r="R222"/>
  <c r="Q222"/>
  <c r="P222"/>
  <c r="O222"/>
  <c r="N222"/>
  <c r="M222"/>
  <c r="L222"/>
  <c r="K222"/>
  <c r="J222"/>
  <c r="I222"/>
  <c r="H222"/>
  <c r="F222" s="1"/>
  <c r="G220"/>
  <c r="F220"/>
  <c r="G219"/>
  <c r="F219"/>
  <c r="G218"/>
  <c r="F218"/>
  <c r="G217"/>
  <c r="G216" s="1"/>
  <c r="F217"/>
  <c r="F216" s="1"/>
  <c r="S216"/>
  <c r="S211" s="1"/>
  <c r="R216"/>
  <c r="R211" s="1"/>
  <c r="Q216"/>
  <c r="Q211" s="1"/>
  <c r="P216"/>
  <c r="P211" s="1"/>
  <c r="O216"/>
  <c r="O211" s="1"/>
  <c r="N216"/>
  <c r="N211" s="1"/>
  <c r="M216"/>
  <c r="M211" s="1"/>
  <c r="L216"/>
  <c r="L211" s="1"/>
  <c r="K216"/>
  <c r="K211" s="1"/>
  <c r="J216"/>
  <c r="J211" s="1"/>
  <c r="I216"/>
  <c r="H216"/>
  <c r="S215"/>
  <c r="R215"/>
  <c r="Q215"/>
  <c r="P215"/>
  <c r="O215"/>
  <c r="N215"/>
  <c r="M215"/>
  <c r="L215"/>
  <c r="K215"/>
  <c r="J215"/>
  <c r="I215"/>
  <c r="H215"/>
  <c r="S214"/>
  <c r="R214"/>
  <c r="Q214"/>
  <c r="P214"/>
  <c r="O214"/>
  <c r="N214"/>
  <c r="M214"/>
  <c r="L214"/>
  <c r="K214"/>
  <c r="J214"/>
  <c r="I214"/>
  <c r="G214" s="1"/>
  <c r="H214"/>
  <c r="S213"/>
  <c r="R213"/>
  <c r="Q213"/>
  <c r="P213"/>
  <c r="O213"/>
  <c r="N213"/>
  <c r="M213"/>
  <c r="L213"/>
  <c r="K213"/>
  <c r="J213"/>
  <c r="I213"/>
  <c r="H213"/>
  <c r="S212"/>
  <c r="R212"/>
  <c r="Q212"/>
  <c r="P212"/>
  <c r="O212"/>
  <c r="N212"/>
  <c r="M212"/>
  <c r="L212"/>
  <c r="K212"/>
  <c r="J212"/>
  <c r="I212"/>
  <c r="G212" s="1"/>
  <c r="H212"/>
  <c r="I211"/>
  <c r="H211"/>
  <c r="G210"/>
  <c r="F210"/>
  <c r="G209"/>
  <c r="F209"/>
  <c r="G208"/>
  <c r="F208"/>
  <c r="G207"/>
  <c r="G206" s="1"/>
  <c r="F207"/>
  <c r="F206" s="1"/>
  <c r="S206"/>
  <c r="S196" s="1"/>
  <c r="R206"/>
  <c r="Q206"/>
  <c r="P206"/>
  <c r="O206"/>
  <c r="O196" s="1"/>
  <c r="N206"/>
  <c r="M206"/>
  <c r="L206"/>
  <c r="K206"/>
  <c r="K196" s="1"/>
  <c r="J206"/>
  <c r="I206"/>
  <c r="H206"/>
  <c r="G205"/>
  <c r="F205"/>
  <c r="G204"/>
  <c r="F204"/>
  <c r="G203"/>
  <c r="F203"/>
  <c r="G202"/>
  <c r="G201" s="1"/>
  <c r="F202"/>
  <c r="S201"/>
  <c r="R201"/>
  <c r="R196" s="1"/>
  <c r="Q201"/>
  <c r="P201"/>
  <c r="O201"/>
  <c r="N201"/>
  <c r="N196" s="1"/>
  <c r="M201"/>
  <c r="L201"/>
  <c r="K201"/>
  <c r="J201"/>
  <c r="J196" s="1"/>
  <c r="I201"/>
  <c r="H201"/>
  <c r="S200"/>
  <c r="R200"/>
  <c r="Q200"/>
  <c r="P200"/>
  <c r="O200"/>
  <c r="N200"/>
  <c r="M200"/>
  <c r="L200"/>
  <c r="K200"/>
  <c r="J200"/>
  <c r="I200"/>
  <c r="H200"/>
  <c r="S199"/>
  <c r="R199"/>
  <c r="Q199"/>
  <c r="P199"/>
  <c r="O199"/>
  <c r="N199"/>
  <c r="M199"/>
  <c r="L199"/>
  <c r="K199"/>
  <c r="J199"/>
  <c r="I199"/>
  <c r="H199"/>
  <c r="S198"/>
  <c r="R198"/>
  <c r="Q198"/>
  <c r="P198"/>
  <c r="O198"/>
  <c r="N198"/>
  <c r="M198"/>
  <c r="L198"/>
  <c r="K198"/>
  <c r="J198"/>
  <c r="I198"/>
  <c r="G198" s="1"/>
  <c r="H198"/>
  <c r="S197"/>
  <c r="R197"/>
  <c r="Q197"/>
  <c r="P197"/>
  <c r="O197"/>
  <c r="N197"/>
  <c r="M197"/>
  <c r="L197"/>
  <c r="K197"/>
  <c r="J197"/>
  <c r="I197"/>
  <c r="H197"/>
  <c r="G195"/>
  <c r="F195"/>
  <c r="G194"/>
  <c r="F194"/>
  <c r="G193"/>
  <c r="F193"/>
  <c r="G192"/>
  <c r="F192"/>
  <c r="S191"/>
  <c r="R191"/>
  <c r="Q191"/>
  <c r="P191"/>
  <c r="O191"/>
  <c r="N191"/>
  <c r="M191"/>
  <c r="L191"/>
  <c r="K191"/>
  <c r="J191"/>
  <c r="I191"/>
  <c r="H191"/>
  <c r="G190"/>
  <c r="F190"/>
  <c r="G189"/>
  <c r="F189"/>
  <c r="G188"/>
  <c r="F188"/>
  <c r="G187"/>
  <c r="F187"/>
  <c r="S186"/>
  <c r="S181" s="1"/>
  <c r="R186"/>
  <c r="R181" s="1"/>
  <c r="Q186"/>
  <c r="P186"/>
  <c r="O186"/>
  <c r="O181" s="1"/>
  <c r="N186"/>
  <c r="N181" s="1"/>
  <c r="M186"/>
  <c r="M181" s="1"/>
  <c r="L186"/>
  <c r="K186"/>
  <c r="K181" s="1"/>
  <c r="J186"/>
  <c r="J181" s="1"/>
  <c r="I186"/>
  <c r="I181" s="1"/>
  <c r="H186"/>
  <c r="F186"/>
  <c r="S185"/>
  <c r="R185"/>
  <c r="Q185"/>
  <c r="P185"/>
  <c r="O185"/>
  <c r="N185"/>
  <c r="M185"/>
  <c r="L185"/>
  <c r="K185"/>
  <c r="J185"/>
  <c r="I185"/>
  <c r="H185"/>
  <c r="F185" s="1"/>
  <c r="S184"/>
  <c r="R184"/>
  <c r="Q184"/>
  <c r="P184"/>
  <c r="O184"/>
  <c r="N184"/>
  <c r="M184"/>
  <c r="L184"/>
  <c r="K184"/>
  <c r="J184"/>
  <c r="I184"/>
  <c r="H184"/>
  <c r="F184" s="1"/>
  <c r="S183"/>
  <c r="R183"/>
  <c r="Q183"/>
  <c r="P183"/>
  <c r="O183"/>
  <c r="N183"/>
  <c r="M183"/>
  <c r="L183"/>
  <c r="K183"/>
  <c r="J183"/>
  <c r="I183"/>
  <c r="H183"/>
  <c r="S182"/>
  <c r="R182"/>
  <c r="Q182"/>
  <c r="P182"/>
  <c r="O182"/>
  <c r="N182"/>
  <c r="M182"/>
  <c r="L182"/>
  <c r="K182"/>
  <c r="J182"/>
  <c r="I182"/>
  <c r="H182"/>
  <c r="F182" s="1"/>
  <c r="P181"/>
  <c r="L181"/>
  <c r="H181"/>
  <c r="G180"/>
  <c r="F180"/>
  <c r="G179"/>
  <c r="F179"/>
  <c r="G178"/>
  <c r="F178"/>
  <c r="G177"/>
  <c r="F177"/>
  <c r="F176" s="1"/>
  <c r="S176"/>
  <c r="S171" s="1"/>
  <c r="R176"/>
  <c r="R171" s="1"/>
  <c r="Q176"/>
  <c r="P176"/>
  <c r="P171" s="1"/>
  <c r="O176"/>
  <c r="O171" s="1"/>
  <c r="N176"/>
  <c r="N171" s="1"/>
  <c r="M176"/>
  <c r="M171" s="1"/>
  <c r="L176"/>
  <c r="L171" s="1"/>
  <c r="K176"/>
  <c r="K171" s="1"/>
  <c r="J176"/>
  <c r="J171" s="1"/>
  <c r="I176"/>
  <c r="I171" s="1"/>
  <c r="H176"/>
  <c r="H171" s="1"/>
  <c r="S175"/>
  <c r="R175"/>
  <c r="Q175"/>
  <c r="P175"/>
  <c r="O175"/>
  <c r="N175"/>
  <c r="M175"/>
  <c r="L175"/>
  <c r="K175"/>
  <c r="J175"/>
  <c r="I175"/>
  <c r="H175"/>
  <c r="F175" s="1"/>
  <c r="S174"/>
  <c r="R174"/>
  <c r="Q174"/>
  <c r="P174"/>
  <c r="O174"/>
  <c r="N174"/>
  <c r="M174"/>
  <c r="L174"/>
  <c r="K174"/>
  <c r="J174"/>
  <c r="I174"/>
  <c r="H174"/>
  <c r="F174" s="1"/>
  <c r="S173"/>
  <c r="R173"/>
  <c r="Q173"/>
  <c r="P173"/>
  <c r="O173"/>
  <c r="N173"/>
  <c r="M173"/>
  <c r="L173"/>
  <c r="K173"/>
  <c r="J173"/>
  <c r="I173"/>
  <c r="H173"/>
  <c r="S172"/>
  <c r="R172"/>
  <c r="Q172"/>
  <c r="P172"/>
  <c r="O172"/>
  <c r="N172"/>
  <c r="M172"/>
  <c r="L172"/>
  <c r="K172"/>
  <c r="J172"/>
  <c r="I172"/>
  <c r="H172"/>
  <c r="Q171"/>
  <c r="G170"/>
  <c r="F170"/>
  <c r="G169"/>
  <c r="F169"/>
  <c r="G168"/>
  <c r="F168"/>
  <c r="G167"/>
  <c r="F167"/>
  <c r="S166"/>
  <c r="R166"/>
  <c r="R161" s="1"/>
  <c r="Q166"/>
  <c r="Q161" s="1"/>
  <c r="P166"/>
  <c r="P161" s="1"/>
  <c r="O166"/>
  <c r="O161" s="1"/>
  <c r="N166"/>
  <c r="N161" s="1"/>
  <c r="M166"/>
  <c r="L166"/>
  <c r="L161" s="1"/>
  <c r="K166"/>
  <c r="K161" s="1"/>
  <c r="J166"/>
  <c r="J161" s="1"/>
  <c r="I166"/>
  <c r="H166"/>
  <c r="H161" s="1"/>
  <c r="S165"/>
  <c r="R165"/>
  <c r="Q165"/>
  <c r="P165"/>
  <c r="O165"/>
  <c r="N165"/>
  <c r="M165"/>
  <c r="L165"/>
  <c r="K165"/>
  <c r="J165"/>
  <c r="I165"/>
  <c r="G165" s="1"/>
  <c r="H165"/>
  <c r="S164"/>
  <c r="R164"/>
  <c r="Q164"/>
  <c r="P164"/>
  <c r="O164"/>
  <c r="N164"/>
  <c r="M164"/>
  <c r="L164"/>
  <c r="K164"/>
  <c r="J164"/>
  <c r="I164"/>
  <c r="G164" s="1"/>
  <c r="H164"/>
  <c r="S163"/>
  <c r="R163"/>
  <c r="Q163"/>
  <c r="P163"/>
  <c r="O163"/>
  <c r="N163"/>
  <c r="M163"/>
  <c r="L163"/>
  <c r="K163"/>
  <c r="J163"/>
  <c r="I163"/>
  <c r="H163"/>
  <c r="S162"/>
  <c r="R162"/>
  <c r="Q162"/>
  <c r="P162"/>
  <c r="O162"/>
  <c r="N162"/>
  <c r="M162"/>
  <c r="L162"/>
  <c r="K162"/>
  <c r="J162"/>
  <c r="I162"/>
  <c r="H162"/>
  <c r="S161"/>
  <c r="M161"/>
  <c r="I161"/>
  <c r="G160"/>
  <c r="F160"/>
  <c r="G159"/>
  <c r="F159"/>
  <c r="G158"/>
  <c r="F158"/>
  <c r="G157"/>
  <c r="F157"/>
  <c r="F156" s="1"/>
  <c r="S156"/>
  <c r="R156"/>
  <c r="Q156"/>
  <c r="P156"/>
  <c r="O156"/>
  <c r="N156"/>
  <c r="M156"/>
  <c r="L156"/>
  <c r="K156"/>
  <c r="J156"/>
  <c r="I156"/>
  <c r="H156"/>
  <c r="G155"/>
  <c r="F155"/>
  <c r="G154"/>
  <c r="F154"/>
  <c r="G153"/>
  <c r="F153"/>
  <c r="G152"/>
  <c r="G151" s="1"/>
  <c r="F152"/>
  <c r="F151" s="1"/>
  <c r="S151"/>
  <c r="R151"/>
  <c r="Q151"/>
  <c r="P151"/>
  <c r="O151"/>
  <c r="N151"/>
  <c r="M151"/>
  <c r="L151"/>
  <c r="K151"/>
  <c r="J151"/>
  <c r="I151"/>
  <c r="H151"/>
  <c r="G150"/>
  <c r="F150"/>
  <c r="G149"/>
  <c r="F149"/>
  <c r="G148"/>
  <c r="F148"/>
  <c r="G147"/>
  <c r="G146" s="1"/>
  <c r="F147"/>
  <c r="F146" s="1"/>
  <c r="S146"/>
  <c r="R146"/>
  <c r="Q146"/>
  <c r="P146"/>
  <c r="O146"/>
  <c r="N146"/>
  <c r="M146"/>
  <c r="L146"/>
  <c r="K146"/>
  <c r="J146"/>
  <c r="I146"/>
  <c r="H146"/>
  <c r="H141" s="1"/>
  <c r="S145"/>
  <c r="R145"/>
  <c r="Q145"/>
  <c r="P145"/>
  <c r="O145"/>
  <c r="N145"/>
  <c r="M145"/>
  <c r="L145"/>
  <c r="K145"/>
  <c r="J145"/>
  <c r="I145"/>
  <c r="H145"/>
  <c r="S144"/>
  <c r="R144"/>
  <c r="Q144"/>
  <c r="P144"/>
  <c r="O144"/>
  <c r="N144"/>
  <c r="M144"/>
  <c r="L144"/>
  <c r="K144"/>
  <c r="J144"/>
  <c r="I144"/>
  <c r="G144" s="1"/>
  <c r="H144"/>
  <c r="F144" s="1"/>
  <c r="S143"/>
  <c r="R143"/>
  <c r="Q143"/>
  <c r="P143"/>
  <c r="O143"/>
  <c r="N143"/>
  <c r="M143"/>
  <c r="L143"/>
  <c r="K143"/>
  <c r="J143"/>
  <c r="I143"/>
  <c r="H143"/>
  <c r="S142"/>
  <c r="R142"/>
  <c r="Q142"/>
  <c r="P142"/>
  <c r="O142"/>
  <c r="N142"/>
  <c r="M142"/>
  <c r="L142"/>
  <c r="K142"/>
  <c r="J142"/>
  <c r="I142"/>
  <c r="H142"/>
  <c r="G140"/>
  <c r="F140"/>
  <c r="G139"/>
  <c r="F139"/>
  <c r="G138"/>
  <c r="F138"/>
  <c r="G137"/>
  <c r="F137"/>
  <c r="S136"/>
  <c r="S126" s="1"/>
  <c r="R136"/>
  <c r="Q136"/>
  <c r="P136"/>
  <c r="O136"/>
  <c r="O126" s="1"/>
  <c r="N136"/>
  <c r="M136"/>
  <c r="L136"/>
  <c r="K136"/>
  <c r="K126" s="1"/>
  <c r="J136"/>
  <c r="I136"/>
  <c r="H136"/>
  <c r="G136"/>
  <c r="G135"/>
  <c r="F135"/>
  <c r="G134"/>
  <c r="F134"/>
  <c r="G133"/>
  <c r="F133"/>
  <c r="G132"/>
  <c r="F132"/>
  <c r="S131"/>
  <c r="R131"/>
  <c r="R126" s="1"/>
  <c r="Q131"/>
  <c r="P131"/>
  <c r="O131"/>
  <c r="N131"/>
  <c r="N126" s="1"/>
  <c r="M131"/>
  <c r="L131"/>
  <c r="K131"/>
  <c r="J131"/>
  <c r="J126" s="1"/>
  <c r="I131"/>
  <c r="H131"/>
  <c r="S130"/>
  <c r="R130"/>
  <c r="Q130"/>
  <c r="P130"/>
  <c r="O130"/>
  <c r="N130"/>
  <c r="M130"/>
  <c r="L130"/>
  <c r="K130"/>
  <c r="J130"/>
  <c r="I130"/>
  <c r="H130"/>
  <c r="F130" s="1"/>
  <c r="S129"/>
  <c r="R129"/>
  <c r="Q129"/>
  <c r="P129"/>
  <c r="O129"/>
  <c r="N129"/>
  <c r="M129"/>
  <c r="L129"/>
  <c r="K129"/>
  <c r="J129"/>
  <c r="I129"/>
  <c r="H129"/>
  <c r="G129"/>
  <c r="S128"/>
  <c r="R128"/>
  <c r="Q128"/>
  <c r="P128"/>
  <c r="O128"/>
  <c r="N128"/>
  <c r="M128"/>
  <c r="L128"/>
  <c r="K128"/>
  <c r="J128"/>
  <c r="I128"/>
  <c r="H128"/>
  <c r="F128" s="1"/>
  <c r="S127"/>
  <c r="R127"/>
  <c r="Q127"/>
  <c r="P127"/>
  <c r="O127"/>
  <c r="N127"/>
  <c r="M127"/>
  <c r="L127"/>
  <c r="K127"/>
  <c r="J127"/>
  <c r="I127"/>
  <c r="G127" s="1"/>
  <c r="H127"/>
  <c r="F127" s="1"/>
  <c r="G125"/>
  <c r="F125"/>
  <c r="G124"/>
  <c r="F124"/>
  <c r="G123"/>
  <c r="F123"/>
  <c r="G122"/>
  <c r="G121" s="1"/>
  <c r="F122"/>
  <c r="S121"/>
  <c r="R121"/>
  <c r="Q121"/>
  <c r="P121"/>
  <c r="O121"/>
  <c r="N121"/>
  <c r="M121"/>
  <c r="L121"/>
  <c r="K121"/>
  <c r="J121"/>
  <c r="I121"/>
  <c r="H121"/>
  <c r="G120"/>
  <c r="F120"/>
  <c r="G119"/>
  <c r="F119"/>
  <c r="G118"/>
  <c r="F118"/>
  <c r="G117"/>
  <c r="G116" s="1"/>
  <c r="F117"/>
  <c r="F116" s="1"/>
  <c r="S116"/>
  <c r="R116"/>
  <c r="Q116"/>
  <c r="P116"/>
  <c r="O116"/>
  <c r="N116"/>
  <c r="M116"/>
  <c r="L116"/>
  <c r="K116"/>
  <c r="J116"/>
  <c r="I116"/>
  <c r="H116"/>
  <c r="G115"/>
  <c r="F115"/>
  <c r="G114"/>
  <c r="F114"/>
  <c r="G113"/>
  <c r="F113"/>
  <c r="G112"/>
  <c r="F112"/>
  <c r="S111"/>
  <c r="R111"/>
  <c r="Q111"/>
  <c r="P111"/>
  <c r="O111"/>
  <c r="N111"/>
  <c r="M111"/>
  <c r="L111"/>
  <c r="K111"/>
  <c r="J111"/>
  <c r="I111"/>
  <c r="H111"/>
  <c r="G110"/>
  <c r="F110"/>
  <c r="G109"/>
  <c r="F109"/>
  <c r="G108"/>
  <c r="F108"/>
  <c r="G107"/>
  <c r="F107"/>
  <c r="S106"/>
  <c r="R106"/>
  <c r="Q106"/>
  <c r="P106"/>
  <c r="O106"/>
  <c r="N106"/>
  <c r="M106"/>
  <c r="L106"/>
  <c r="K106"/>
  <c r="J106"/>
  <c r="I106"/>
  <c r="H106"/>
  <c r="G105"/>
  <c r="F105"/>
  <c r="G104"/>
  <c r="F104"/>
  <c r="G103"/>
  <c r="F103"/>
  <c r="G102"/>
  <c r="F102"/>
  <c r="S101"/>
  <c r="R101"/>
  <c r="Q101"/>
  <c r="P101"/>
  <c r="O101"/>
  <c r="N101"/>
  <c r="M101"/>
  <c r="L101"/>
  <c r="K101"/>
  <c r="J101"/>
  <c r="I101"/>
  <c r="H101"/>
  <c r="G100"/>
  <c r="F100"/>
  <c r="G99"/>
  <c r="F99"/>
  <c r="G98"/>
  <c r="F98"/>
  <c r="G97"/>
  <c r="F97"/>
  <c r="S96"/>
  <c r="R96"/>
  <c r="Q96"/>
  <c r="P96"/>
  <c r="O96"/>
  <c r="N96"/>
  <c r="M96"/>
  <c r="L96"/>
  <c r="K96"/>
  <c r="J96"/>
  <c r="I96"/>
  <c r="H96"/>
  <c r="G95"/>
  <c r="F95"/>
  <c r="G94"/>
  <c r="F94"/>
  <c r="G93"/>
  <c r="F93"/>
  <c r="G92"/>
  <c r="F92"/>
  <c r="S91"/>
  <c r="R91"/>
  <c r="Q91"/>
  <c r="P91"/>
  <c r="O91"/>
  <c r="N91"/>
  <c r="M91"/>
  <c r="L91"/>
  <c r="K91"/>
  <c r="J91"/>
  <c r="I91"/>
  <c r="H91"/>
  <c r="G90"/>
  <c r="F90"/>
  <c r="G89"/>
  <c r="F89"/>
  <c r="G88"/>
  <c r="F88"/>
  <c r="G87"/>
  <c r="G86" s="1"/>
  <c r="F87"/>
  <c r="F86" s="1"/>
  <c r="S86"/>
  <c r="R86"/>
  <c r="Q86"/>
  <c r="P86"/>
  <c r="O86"/>
  <c r="N86"/>
  <c r="M86"/>
  <c r="L86"/>
  <c r="K86"/>
  <c r="J86"/>
  <c r="I86"/>
  <c r="H86"/>
  <c r="G85"/>
  <c r="F85"/>
  <c r="G84"/>
  <c r="F84"/>
  <c r="G83"/>
  <c r="F83"/>
  <c r="G82"/>
  <c r="F82"/>
  <c r="S81"/>
  <c r="R81"/>
  <c r="Q81"/>
  <c r="P81"/>
  <c r="O81"/>
  <c r="N81"/>
  <c r="M81"/>
  <c r="L81"/>
  <c r="K81"/>
  <c r="J81"/>
  <c r="I81"/>
  <c r="H81"/>
  <c r="G80"/>
  <c r="F80"/>
  <c r="G79"/>
  <c r="F79"/>
  <c r="G78"/>
  <c r="F78"/>
  <c r="G77"/>
  <c r="F77"/>
  <c r="S76"/>
  <c r="R76"/>
  <c r="Q76"/>
  <c r="P76"/>
  <c r="O76"/>
  <c r="N76"/>
  <c r="M76"/>
  <c r="L76"/>
  <c r="K76"/>
  <c r="J76"/>
  <c r="I76"/>
  <c r="H76"/>
  <c r="G75"/>
  <c r="F75"/>
  <c r="G74"/>
  <c r="F74"/>
  <c r="G73"/>
  <c r="F73"/>
  <c r="G72"/>
  <c r="F72"/>
  <c r="S71"/>
  <c r="R71"/>
  <c r="Q71"/>
  <c r="P71"/>
  <c r="O71"/>
  <c r="N71"/>
  <c r="M71"/>
  <c r="L71"/>
  <c r="K71"/>
  <c r="J71"/>
  <c r="I71"/>
  <c r="H71"/>
  <c r="G70"/>
  <c r="F70"/>
  <c r="G69"/>
  <c r="F69"/>
  <c r="G68"/>
  <c r="F68"/>
  <c r="G67"/>
  <c r="F67"/>
  <c r="S66"/>
  <c r="R66"/>
  <c r="Q66"/>
  <c r="P66"/>
  <c r="O66"/>
  <c r="N66"/>
  <c r="M66"/>
  <c r="L66"/>
  <c r="K66"/>
  <c r="J66"/>
  <c r="I66"/>
  <c r="H66"/>
  <c r="F66"/>
  <c r="G65"/>
  <c r="F65"/>
  <c r="G64"/>
  <c r="F64"/>
  <c r="G63"/>
  <c r="F63"/>
  <c r="G62"/>
  <c r="F62"/>
  <c r="S61"/>
  <c r="R61"/>
  <c r="Q61"/>
  <c r="P61"/>
  <c r="P51" s="1"/>
  <c r="O61"/>
  <c r="N61"/>
  <c r="M61"/>
  <c r="L61"/>
  <c r="K61"/>
  <c r="J61"/>
  <c r="I61"/>
  <c r="H61"/>
  <c r="H51" s="1"/>
  <c r="G61"/>
  <c r="G60"/>
  <c r="F60"/>
  <c r="G59"/>
  <c r="F59"/>
  <c r="G58"/>
  <c r="F58"/>
  <c r="G57"/>
  <c r="F57"/>
  <c r="S56"/>
  <c r="R56"/>
  <c r="Q56"/>
  <c r="P56"/>
  <c r="O56"/>
  <c r="N56"/>
  <c r="M56"/>
  <c r="L56"/>
  <c r="L51" s="1"/>
  <c r="K56"/>
  <c r="J56"/>
  <c r="I56"/>
  <c r="H56"/>
  <c r="F56"/>
  <c r="S55"/>
  <c r="R55"/>
  <c r="Q55"/>
  <c r="P55"/>
  <c r="O55"/>
  <c r="N55"/>
  <c r="M55"/>
  <c r="L55"/>
  <c r="K55"/>
  <c r="J55"/>
  <c r="I55"/>
  <c r="H55"/>
  <c r="S54"/>
  <c r="R54"/>
  <c r="Q54"/>
  <c r="P54"/>
  <c r="O54"/>
  <c r="N54"/>
  <c r="M54"/>
  <c r="L54"/>
  <c r="K54"/>
  <c r="J54"/>
  <c r="I54"/>
  <c r="H54"/>
  <c r="S53"/>
  <c r="R53"/>
  <c r="Q53"/>
  <c r="P53"/>
  <c r="O53"/>
  <c r="N53"/>
  <c r="M53"/>
  <c r="L53"/>
  <c r="K53"/>
  <c r="J53"/>
  <c r="I53"/>
  <c r="H53"/>
  <c r="S52"/>
  <c r="R52"/>
  <c r="Q52"/>
  <c r="P52"/>
  <c r="O52"/>
  <c r="N52"/>
  <c r="M52"/>
  <c r="L52"/>
  <c r="K52"/>
  <c r="J52"/>
  <c r="I52"/>
  <c r="H52"/>
  <c r="G50"/>
  <c r="F50"/>
  <c r="G49"/>
  <c r="F49"/>
  <c r="G48"/>
  <c r="F48"/>
  <c r="G47"/>
  <c r="F47"/>
  <c r="S46"/>
  <c r="S41" s="1"/>
  <c r="R46"/>
  <c r="R41" s="1"/>
  <c r="Q46"/>
  <c r="Q41" s="1"/>
  <c r="P46"/>
  <c r="O46"/>
  <c r="O41" s="1"/>
  <c r="N46"/>
  <c r="N41" s="1"/>
  <c r="M46"/>
  <c r="M41" s="1"/>
  <c r="L46"/>
  <c r="L41" s="1"/>
  <c r="K46"/>
  <c r="K41" s="1"/>
  <c r="J46"/>
  <c r="J41" s="1"/>
  <c r="I46"/>
  <c r="H46"/>
  <c r="G46"/>
  <c r="S45"/>
  <c r="R45"/>
  <c r="Q45"/>
  <c r="P45"/>
  <c r="O45"/>
  <c r="N45"/>
  <c r="M45"/>
  <c r="L45"/>
  <c r="K45"/>
  <c r="J45"/>
  <c r="I45"/>
  <c r="H45"/>
  <c r="S44"/>
  <c r="R44"/>
  <c r="Q44"/>
  <c r="P44"/>
  <c r="O44"/>
  <c r="N44"/>
  <c r="M44"/>
  <c r="L44"/>
  <c r="K44"/>
  <c r="J44"/>
  <c r="I44"/>
  <c r="H44"/>
  <c r="F44" s="1"/>
  <c r="S43"/>
  <c r="R43"/>
  <c r="Q43"/>
  <c r="P43"/>
  <c r="P13" s="1"/>
  <c r="O43"/>
  <c r="N43"/>
  <c r="M43"/>
  <c r="L43"/>
  <c r="K43"/>
  <c r="J43"/>
  <c r="I43"/>
  <c r="H43"/>
  <c r="S42"/>
  <c r="R42"/>
  <c r="Q42"/>
  <c r="P42"/>
  <c r="O42"/>
  <c r="N42"/>
  <c r="M42"/>
  <c r="L42"/>
  <c r="K42"/>
  <c r="J42"/>
  <c r="I42"/>
  <c r="H42"/>
  <c r="F42" s="1"/>
  <c r="P41"/>
  <c r="I41"/>
  <c r="H41"/>
  <c r="G40"/>
  <c r="F40"/>
  <c r="G39"/>
  <c r="F39"/>
  <c r="G38"/>
  <c r="F38"/>
  <c r="G37"/>
  <c r="F37"/>
  <c r="S36"/>
  <c r="S31" s="1"/>
  <c r="R36"/>
  <c r="R31" s="1"/>
  <c r="Q36"/>
  <c r="Q31" s="1"/>
  <c r="P36"/>
  <c r="P31" s="1"/>
  <c r="O36"/>
  <c r="O31" s="1"/>
  <c r="N36"/>
  <c r="N31" s="1"/>
  <c r="M36"/>
  <c r="M31" s="1"/>
  <c r="L36"/>
  <c r="L31" s="1"/>
  <c r="K36"/>
  <c r="K31" s="1"/>
  <c r="J36"/>
  <c r="J31" s="1"/>
  <c r="I36"/>
  <c r="I31" s="1"/>
  <c r="H36"/>
  <c r="H31" s="1"/>
  <c r="S35"/>
  <c r="R35"/>
  <c r="Q35"/>
  <c r="P35"/>
  <c r="O35"/>
  <c r="N35"/>
  <c r="M35"/>
  <c r="L35"/>
  <c r="K35"/>
  <c r="J35"/>
  <c r="I35"/>
  <c r="H35"/>
  <c r="S34"/>
  <c r="R34"/>
  <c r="Q34"/>
  <c r="P34"/>
  <c r="O34"/>
  <c r="N34"/>
  <c r="M34"/>
  <c r="L34"/>
  <c r="K34"/>
  <c r="J34"/>
  <c r="I34"/>
  <c r="H34"/>
  <c r="S33"/>
  <c r="R33"/>
  <c r="Q33"/>
  <c r="P33"/>
  <c r="O33"/>
  <c r="N33"/>
  <c r="M33"/>
  <c r="L33"/>
  <c r="K33"/>
  <c r="J33"/>
  <c r="I33"/>
  <c r="H33"/>
  <c r="S32"/>
  <c r="R32"/>
  <c r="Q32"/>
  <c r="P32"/>
  <c r="O32"/>
  <c r="N32"/>
  <c r="M32"/>
  <c r="L32"/>
  <c r="K32"/>
  <c r="G32" s="1"/>
  <c r="J32"/>
  <c r="I32"/>
  <c r="H32"/>
  <c r="G30"/>
  <c r="F30"/>
  <c r="G29"/>
  <c r="F29"/>
  <c r="G28"/>
  <c r="F28"/>
  <c r="G27"/>
  <c r="G26" s="1"/>
  <c r="F27"/>
  <c r="F26" s="1"/>
  <c r="S26"/>
  <c r="R26"/>
  <c r="Q26"/>
  <c r="P26"/>
  <c r="O26"/>
  <c r="N26"/>
  <c r="M26"/>
  <c r="L26"/>
  <c r="K26"/>
  <c r="J26"/>
  <c r="I26"/>
  <c r="H26"/>
  <c r="G25"/>
  <c r="F25"/>
  <c r="G24"/>
  <c r="F24"/>
  <c r="G23"/>
  <c r="F23"/>
  <c r="G22"/>
  <c r="G21" s="1"/>
  <c r="F22"/>
  <c r="S21"/>
  <c r="R21"/>
  <c r="R16" s="1"/>
  <c r="Q21"/>
  <c r="P21"/>
  <c r="O21"/>
  <c r="N21"/>
  <c r="M21"/>
  <c r="L21"/>
  <c r="K21"/>
  <c r="J21"/>
  <c r="I21"/>
  <c r="H21"/>
  <c r="S20"/>
  <c r="R20"/>
  <c r="Q20"/>
  <c r="P20"/>
  <c r="O20"/>
  <c r="N20"/>
  <c r="M20"/>
  <c r="L20"/>
  <c r="K20"/>
  <c r="J20"/>
  <c r="I20"/>
  <c r="G20" s="1"/>
  <c r="H20"/>
  <c r="S19"/>
  <c r="R19"/>
  <c r="Q19"/>
  <c r="P19"/>
  <c r="O19"/>
  <c r="N19"/>
  <c r="M19"/>
  <c r="L19"/>
  <c r="K19"/>
  <c r="J19"/>
  <c r="J14" s="1"/>
  <c r="I19"/>
  <c r="H19"/>
  <c r="S18"/>
  <c r="R18"/>
  <c r="Q18"/>
  <c r="P18"/>
  <c r="O18"/>
  <c r="N18"/>
  <c r="M18"/>
  <c r="L18"/>
  <c r="K18"/>
  <c r="J18"/>
  <c r="I18"/>
  <c r="H18"/>
  <c r="F18" s="1"/>
  <c r="S17"/>
  <c r="R17"/>
  <c r="Q17"/>
  <c r="P17"/>
  <c r="O17"/>
  <c r="N17"/>
  <c r="M17"/>
  <c r="L17"/>
  <c r="K17"/>
  <c r="J17"/>
  <c r="I17"/>
  <c r="H17"/>
  <c r="J16"/>
  <c r="J12"/>
  <c r="O12" l="1"/>
  <c r="F20"/>
  <c r="L15"/>
  <c r="P15"/>
  <c r="F52"/>
  <c r="F51" s="1"/>
  <c r="F54"/>
  <c r="K51"/>
  <c r="G76"/>
  <c r="G81"/>
  <c r="G91"/>
  <c r="G142"/>
  <c r="G143"/>
  <c r="F162"/>
  <c r="F164"/>
  <c r="F165"/>
  <c r="F166"/>
  <c r="G186"/>
  <c r="F198"/>
  <c r="F200"/>
  <c r="F214"/>
  <c r="F246"/>
  <c r="F251"/>
  <c r="G348"/>
  <c r="G350"/>
  <c r="G351"/>
  <c r="F366"/>
  <c r="F376"/>
  <c r="F381"/>
  <c r="G388"/>
  <c r="G389"/>
  <c r="F390"/>
  <c r="F397"/>
  <c r="H13"/>
  <c r="F17"/>
  <c r="L12"/>
  <c r="P12"/>
  <c r="O14"/>
  <c r="F32"/>
  <c r="F34"/>
  <c r="F35"/>
  <c r="G43"/>
  <c r="G44"/>
  <c r="G45"/>
  <c r="F46"/>
  <c r="F76"/>
  <c r="F81"/>
  <c r="G130"/>
  <c r="F142"/>
  <c r="F143"/>
  <c r="G172"/>
  <c r="G173"/>
  <c r="G174"/>
  <c r="G175"/>
  <c r="G222"/>
  <c r="G223"/>
  <c r="G221" s="1"/>
  <c r="G226"/>
  <c r="G231"/>
  <c r="F236"/>
  <c r="F243"/>
  <c r="G274"/>
  <c r="I271"/>
  <c r="M271"/>
  <c r="G276"/>
  <c r="G281"/>
  <c r="F286"/>
  <c r="F296"/>
  <c r="G304"/>
  <c r="I301"/>
  <c r="M301"/>
  <c r="G306"/>
  <c r="G311"/>
  <c r="F348"/>
  <c r="F350"/>
  <c r="F351"/>
  <c r="G358"/>
  <c r="G359"/>
  <c r="F372"/>
  <c r="F373"/>
  <c r="F388"/>
  <c r="F389"/>
  <c r="H15"/>
  <c r="F15" s="1"/>
  <c r="N12"/>
  <c r="R12"/>
  <c r="M13"/>
  <c r="Q13"/>
  <c r="I16"/>
  <c r="M16"/>
  <c r="Q16"/>
  <c r="P141"/>
  <c r="N14"/>
  <c r="R14"/>
  <c r="M15"/>
  <c r="Q15"/>
  <c r="K16"/>
  <c r="O16"/>
  <c r="S16"/>
  <c r="G52"/>
  <c r="L13"/>
  <c r="I141"/>
  <c r="M141"/>
  <c r="Q141"/>
  <c r="L141"/>
  <c r="G166"/>
  <c r="F172"/>
  <c r="G197"/>
  <c r="F212"/>
  <c r="F213"/>
  <c r="F223"/>
  <c r="F224"/>
  <c r="F225"/>
  <c r="L271"/>
  <c r="F276"/>
  <c r="F281"/>
  <c r="F327"/>
  <c r="G19"/>
  <c r="H16"/>
  <c r="L16"/>
  <c r="P16"/>
  <c r="F21"/>
  <c r="N16"/>
  <c r="G34"/>
  <c r="I51"/>
  <c r="M51"/>
  <c r="Q51"/>
  <c r="G56"/>
  <c r="F61"/>
  <c r="G96"/>
  <c r="G101"/>
  <c r="G145"/>
  <c r="G184"/>
  <c r="G185"/>
  <c r="F197"/>
  <c r="G224"/>
  <c r="G243"/>
  <c r="G266"/>
  <c r="G272"/>
  <c r="G273"/>
  <c r="G296"/>
  <c r="G302"/>
  <c r="G303"/>
  <c r="G330"/>
  <c r="G326" s="1"/>
  <c r="G331"/>
  <c r="G338"/>
  <c r="G339"/>
  <c r="G347"/>
  <c r="G366"/>
  <c r="G372"/>
  <c r="G373"/>
  <c r="G400"/>
  <c r="G396" s="1"/>
  <c r="G401"/>
  <c r="L14"/>
  <c r="P14"/>
  <c r="O15"/>
  <c r="F36"/>
  <c r="F96"/>
  <c r="F101"/>
  <c r="F106"/>
  <c r="F111"/>
  <c r="I126"/>
  <c r="M126"/>
  <c r="Q126"/>
  <c r="G131"/>
  <c r="F136"/>
  <c r="K141"/>
  <c r="O141"/>
  <c r="I196"/>
  <c r="M196"/>
  <c r="Q196"/>
  <c r="G215"/>
  <c r="I221"/>
  <c r="L221"/>
  <c r="F302"/>
  <c r="F303"/>
  <c r="F347"/>
  <c r="F141"/>
  <c r="G18"/>
  <c r="F19"/>
  <c r="F16" s="1"/>
  <c r="G33"/>
  <c r="G35"/>
  <c r="S15"/>
  <c r="F45"/>
  <c r="G53"/>
  <c r="F55"/>
  <c r="G66"/>
  <c r="G71"/>
  <c r="O51"/>
  <c r="F121"/>
  <c r="H126"/>
  <c r="L126"/>
  <c r="P126"/>
  <c r="F131"/>
  <c r="F145"/>
  <c r="G156"/>
  <c r="G162"/>
  <c r="G163"/>
  <c r="S14"/>
  <c r="G182"/>
  <c r="G183"/>
  <c r="Q181"/>
  <c r="G191"/>
  <c r="G199"/>
  <c r="H196"/>
  <c r="L196"/>
  <c r="P196"/>
  <c r="F201"/>
  <c r="F215"/>
  <c r="F231"/>
  <c r="G242"/>
  <c r="G245"/>
  <c r="K241"/>
  <c r="O241"/>
  <c r="S241"/>
  <c r="G261"/>
  <c r="G275"/>
  <c r="K271"/>
  <c r="O271"/>
  <c r="S271"/>
  <c r="G291"/>
  <c r="G305"/>
  <c r="K301"/>
  <c r="O301"/>
  <c r="S301"/>
  <c r="G321"/>
  <c r="G329"/>
  <c r="G337"/>
  <c r="G341"/>
  <c r="G349"/>
  <c r="G357"/>
  <c r="I356"/>
  <c r="M356"/>
  <c r="Q356"/>
  <c r="G361"/>
  <c r="G375"/>
  <c r="G387"/>
  <c r="G391"/>
  <c r="G399"/>
  <c r="K14"/>
  <c r="J15"/>
  <c r="N15"/>
  <c r="R15"/>
  <c r="F33"/>
  <c r="F31" s="1"/>
  <c r="G36"/>
  <c r="I12"/>
  <c r="M12"/>
  <c r="Q12"/>
  <c r="F43"/>
  <c r="F53"/>
  <c r="G54"/>
  <c r="G55"/>
  <c r="J51"/>
  <c r="N51"/>
  <c r="R51"/>
  <c r="F71"/>
  <c r="F91"/>
  <c r="G106"/>
  <c r="G111"/>
  <c r="G128"/>
  <c r="G126" s="1"/>
  <c r="F129"/>
  <c r="F126" s="1"/>
  <c r="J141"/>
  <c r="N141"/>
  <c r="R141"/>
  <c r="F163"/>
  <c r="F173"/>
  <c r="F171" s="1"/>
  <c r="G176"/>
  <c r="F183"/>
  <c r="F181" s="1"/>
  <c r="F191"/>
  <c r="F199"/>
  <c r="G200"/>
  <c r="G213"/>
  <c r="G225"/>
  <c r="F245"/>
  <c r="F241" s="1"/>
  <c r="J241"/>
  <c r="N241"/>
  <c r="R241"/>
  <c r="F261"/>
  <c r="F275"/>
  <c r="F271" s="1"/>
  <c r="J271"/>
  <c r="N271"/>
  <c r="R271"/>
  <c r="F291"/>
  <c r="F305"/>
  <c r="F301" s="1"/>
  <c r="J301"/>
  <c r="N301"/>
  <c r="R301"/>
  <c r="F321"/>
  <c r="F329"/>
  <c r="F337"/>
  <c r="F336" s="1"/>
  <c r="F341"/>
  <c r="F349"/>
  <c r="F346" s="1"/>
  <c r="F357"/>
  <c r="F356" s="1"/>
  <c r="H356"/>
  <c r="L356"/>
  <c r="P356"/>
  <c r="F361"/>
  <c r="F375"/>
  <c r="F371" s="1"/>
  <c r="F387"/>
  <c r="F391"/>
  <c r="F399"/>
  <c r="F396" s="1"/>
  <c r="Q11"/>
  <c r="O13"/>
  <c r="S13"/>
  <c r="K13"/>
  <c r="K12"/>
  <c r="S12"/>
  <c r="J13"/>
  <c r="N13"/>
  <c r="R13"/>
  <c r="M14"/>
  <c r="Q14"/>
  <c r="S51"/>
  <c r="S141"/>
  <c r="G171"/>
  <c r="M221"/>
  <c r="G141"/>
  <c r="G17"/>
  <c r="I14"/>
  <c r="K15"/>
  <c r="I13"/>
  <c r="G13" s="1"/>
  <c r="I15"/>
  <c r="G42"/>
  <c r="G41" s="1"/>
  <c r="G211"/>
  <c r="K221"/>
  <c r="O221"/>
  <c r="S221"/>
  <c r="S11" s="1"/>
  <c r="G346"/>
  <c r="N11"/>
  <c r="F196"/>
  <c r="H12"/>
  <c r="H14"/>
  <c r="F14" s="1"/>
  <c r="R11" l="1"/>
  <c r="G371"/>
  <c r="I11"/>
  <c r="G336"/>
  <c r="L11"/>
  <c r="F12"/>
  <c r="F161"/>
  <c r="G386"/>
  <c r="G271"/>
  <c r="H11"/>
  <c r="G161"/>
  <c r="G31"/>
  <c r="F326"/>
  <c r="F221"/>
  <c r="G16"/>
  <c r="G12"/>
  <c r="F386"/>
  <c r="G356"/>
  <c r="J11"/>
  <c r="F41"/>
  <c r="G51"/>
  <c r="G301"/>
  <c r="F211"/>
  <c r="P11"/>
  <c r="M11"/>
  <c r="F13"/>
  <c r="K11"/>
  <c r="G14"/>
  <c r="O11"/>
  <c r="G241"/>
  <c r="G196"/>
  <c r="G181"/>
  <c r="F11"/>
  <c r="G15"/>
  <c r="G11"/>
</calcChain>
</file>

<file path=xl/sharedStrings.xml><?xml version="1.0" encoding="utf-8"?>
<sst xmlns="http://schemas.openxmlformats.org/spreadsheetml/2006/main" count="708" uniqueCount="139">
  <si>
    <t>№</t>
  </si>
  <si>
    <t xml:space="preserve">Муниципальное образование </t>
  </si>
  <si>
    <t>Наименование объекта</t>
  </si>
  <si>
    <t>Источники финансирования</t>
  </si>
  <si>
    <t>Объем средств на реализацию программных мероприятий</t>
  </si>
  <si>
    <t>За период реализации программы:</t>
  </si>
  <si>
    <t>2019 год</t>
  </si>
  <si>
    <t>2020 год</t>
  </si>
  <si>
    <t>2021 год</t>
  </si>
  <si>
    <t>2022 год</t>
  </si>
  <si>
    <t>2023 год</t>
  </si>
  <si>
    <t>2024 год</t>
  </si>
  <si>
    <t>ПД</t>
  </si>
  <si>
    <t>СМР</t>
  </si>
  <si>
    <t>тыс. руб.</t>
  </si>
  <si>
    <t>ИТОГО по Смоленской области:</t>
  </si>
  <si>
    <t>Общая стоимость</t>
  </si>
  <si>
    <t>в том числе:</t>
  </si>
  <si>
    <t>ФБ</t>
  </si>
  <si>
    <t>БС</t>
  </si>
  <si>
    <t>МБ</t>
  </si>
  <si>
    <t>ВБ</t>
  </si>
  <si>
    <t>ИТОГО  по муниципальному району / городскому округу "Велижский муниципальный район":</t>
  </si>
  <si>
    <t>Велижский муниципальный район</t>
  </si>
  <si>
    <t>«Водозаборный узел 1 и 2 подъема из подземного источники со станцией обезжелезивания и сетями хозяйственно-противопожарного водоснабжения в г. Велиж (малая сторона)»</t>
  </si>
  <si>
    <t>«Станция водоочистки для хозяйственно-питьевых целей и системы централизованного водоснабжения г. Велижа Смоленской области»</t>
  </si>
  <si>
    <t>ИТОГО  по муниципальному району / городскому округу "Вяземский муниципальный район":</t>
  </si>
  <si>
    <t>Вяземский муниципальный район</t>
  </si>
  <si>
    <t>«Реализация инвестиционной программы "ООО "Региональные объединенные системы водоснабжения и водоотведения Смоленской области (потребители г. Вязьма)»</t>
  </si>
  <si>
    <t>ИТОГО  по муниципальному району / городскому округу "Глинковский муниципальный район":</t>
  </si>
  <si>
    <t>Глинковский муниципальный район</t>
  </si>
  <si>
    <t>«Реконструкция системы водоснабжения в с. Глинка Глинковского района Смоленской области»</t>
  </si>
  <si>
    <t>ИТОГО  по муниципальному району / городскому округу "Город Смоленск":</t>
  </si>
  <si>
    <t>Город Смоленск</t>
  </si>
  <si>
    <t>«Реконструкция Бабьегорского водозабора с установкой станции доочистки г. Смоленск»</t>
  </si>
  <si>
    <t>«Реконструкция Верхне-Ясенного водозабора с установкой станции доочистки г. Смоленск»</t>
  </si>
  <si>
    <t>«Реконструкция Рачевского водозабора с установкой станции доочистки г. Смоленск»</t>
  </si>
  <si>
    <t>«Строительство станции водоподготовки от арт. скважины № 12/а пр. Гагарина, г. Смоленск»</t>
  </si>
  <si>
    <t>«Строительство станции водоподготовки от арт.скважины № 13 мкрн. Южный, г. Смоленск»</t>
  </si>
  <si>
    <t>«Строительство станции водоподготовки от арт.скважины № 16 по ул. М. Еременко, г. Смоленск»</t>
  </si>
  <si>
    <t>«Строительство станции водоподготовки от арт.скважины № 25 ул. М. Еременко г. Смоленск»</t>
  </si>
  <si>
    <t>«Строительство станции водоподготовки от арт.скважины № 26 мкрн. Южный, г. Смоленск»</t>
  </si>
  <si>
    <t>«Строительство станции водоподготовки от арт.скважины № 2 п. Красный Бор  пер. Станционный г. Смоленск»</t>
  </si>
  <si>
    <t>«Строительство станции водоподготовки от арт.скважины №36 п. Гедеоновка, г. Смоленск»</t>
  </si>
  <si>
    <t>«Строительство станции водоподготовки от арт.скважины № 45 мкрн. Южный, г. Смоленск»</t>
  </si>
  <si>
    <t>«Строительство станции водоподготовки от арт.скважины №48 Московское ш., г. Смоленск»</t>
  </si>
  <si>
    <t>«Строительство станции водоподготовки от арт.скважины № 51 п. Миловидово, г. Смоленск»</t>
  </si>
  <si>
    <t>«Строительство станции водоподготовки от арт.скважины № 59 Досуговское ш. г. Смоленск»</t>
  </si>
  <si>
    <t>ИТОГО  по муниципальному району / городскому округу "Демидовский муниципальный район":</t>
  </si>
  <si>
    <t>Демидовский муниципальный район</t>
  </si>
  <si>
    <t>«Реконструкция  водозаборных сооружений по ул. Мира и водопроводных сетей в г. Демидов Смоленской области»</t>
  </si>
  <si>
    <t>«Строительство водозабора по ул. Комсомольской и дюкера через реку Гобза в г. Демидов»</t>
  </si>
  <si>
    <t>ИТОГО  по муниципальному району / городскому округу "Дорогобужский муниципальный район":</t>
  </si>
  <si>
    <t>Дорогобужский муниципальный район</t>
  </si>
  <si>
    <t>«Реконструкция водозабора в д. Егорьево со строительством нового водовода Верхнеднепровского городского поселения»</t>
  </si>
  <si>
    <t>«Реконструкция водозабора по ул. Симоновой в г. Дорогобуж Смоленской области со строительством новой артезианской скважины и установкой станции водоподготовки»</t>
  </si>
  <si>
    <t>«Эксплуатационная скважина для питьевого и хозяйственно-бытового водоснабжения населения, расположенная в г. Дорогобуж, ул. Ленина»</t>
  </si>
  <si>
    <t>ИТОГО  по муниципальному району / городскому округу "Духовщинский муниципальный район":</t>
  </si>
  <si>
    <t>Духовщинский муниципальный район</t>
  </si>
  <si>
    <t>«Реконструкция водозаборных сооружений со строительством станции водоочистки для хозяйственно-питьевых целей и водопроводных сетей в городе Духовщина Смоленской области»</t>
  </si>
  <si>
    <t>ИТОГО  по муниципальному району / городскому округу "Ельнинский муниципальный район":</t>
  </si>
  <si>
    <t>Ельнинский муниципальный район</t>
  </si>
  <si>
    <t>«Реконструкция водовода в г. Ельня Смоленской области, протяженностью 18,3 км от д. Селиба до мкр. Кутузовский в г. Ельня. Реконструкция уличной водопроводной сети, протяженностью 20,3 км, по ул. Мелиораторов, ул. Кировская, ул. Пролетарская, ул. Интернациональная, ул. Советская. ул. Говорова, ул. Ленина»</t>
  </si>
  <si>
    <t>ИТОГО  по муниципальному району / городскому округу "Кардымовский муниципальный район":</t>
  </si>
  <si>
    <t>Кардымовский муниципальный район</t>
  </si>
  <si>
    <t>«Строительство станции водоочистки и реконструкция водопроводных сетей в п. Кардымово Кардымовского района Смоленской области»</t>
  </si>
  <si>
    <t>«Строительство станции обезжелезивания и водопроводных сетей в д. Каменка Кардымовского района Смоленской области»</t>
  </si>
  <si>
    <t>ИТОГО  по муниципальному району / городскому округу "Краснинский муниципальный район":</t>
  </si>
  <si>
    <t>Краснинский муниципальный район</t>
  </si>
  <si>
    <t>«Реконструкция системы централизованного водоснабжения п. Красный со строительством станции обезжелезивания и водопроводных сетей»</t>
  </si>
  <si>
    <t>«Строительство водозаборного сооружения и сетей питьевого водоснабжения в д.Мерлино Краснинского района Смоленской области»</t>
  </si>
  <si>
    <t>ИТОГО  по муниципальному району / городскому округу "Новодугинский муниципальный район":</t>
  </si>
  <si>
    <t>Новодугинский муниципальный район</t>
  </si>
  <si>
    <t>«Строительство станции обезжелезивания воды для хозяйственно-питьевых целей с заменой водопроводных сетей в с.Новодугино Смоленской области»</t>
  </si>
  <si>
    <t>ИТОГО  по муниципальному району / городскому округу "Починковский муниципальный район":</t>
  </si>
  <si>
    <t>Починковский муниципальный район</t>
  </si>
  <si>
    <t>«Строительство водозаборного сооружения и сетей водоснабжения в д. Лосня Починковского района Смоленской области»</t>
  </si>
  <si>
    <t>«Строительство водозаборного сооружения и сетей водоснабжения в п.Стодолище Починковского района Смоленской области»</t>
  </si>
  <si>
    <t>«Строительство станции водоподготовки и водопроводных сетей в д. Денисово Починковского района Смоленской области»</t>
  </si>
  <si>
    <t>ИТОГО  по муниципальному району / городскому округу "Рославльский муниципальный район":</t>
  </si>
  <si>
    <t>Рославльский муниципальный район</t>
  </si>
  <si>
    <t>«Реконструкция водозабора "Дубинин Луг" с водоводами и бурением новых скважин (№ 1, № 3) в г. Рославль Смоленской области»</t>
  </si>
  <si>
    <t>«Реконструкция водозаборной скважины № 6 для хозяйственно-питьевого водоснабжения г. Рославля, расположенной по адресу: Смоленская область г. Рославль, ул. Октябрьская (1 этап)»</t>
  </si>
  <si>
    <t>«Реконструкция системы централизованного водоснабжения г. Рославль Смоленской области, 3 этап: Станция водоподготовки»</t>
  </si>
  <si>
    <t>«Реконструкция системы централизованного водоснабжения с бурением новых скважин, строительством станции обезжелезивания и водопроводных сетей в с. Екимовичи Рославльского района Смоленской области»</t>
  </si>
  <si>
    <t>«Реконструкция системы централизованного водоснабжения с бурением новых скважин, строительством станции обезжелезивания и водопроводных сетей в с. Остер Рославльского района Смоленской области»</t>
  </si>
  <si>
    <t>ИТОГО  по муниципальному району / городскому округу "Сафоновский муниципальный район":</t>
  </si>
  <si>
    <t>Сафоновский муниципальный район</t>
  </si>
  <si>
    <t>«Реконструкция системы централизованного водоснабжения в п. Вадино Сафоновского района со строительством станции водоочистки и водопроводных сетей»</t>
  </si>
  <si>
    <t>«Строительство станции водоочистки водозабора Шахтерский и водопроводных сетей в г. Сафоново Сафоновском районе Смоленской области»</t>
  </si>
  <si>
    <t>«Строительство станции водоочистки водозабора Южный и водопроводных сетей в г. Сафоново Сафоновском районе Смоленской области»</t>
  </si>
  <si>
    <t>«Строительство станции водоподготовки и водопроводных сетей в д. Прудки Сафоновского района Смоленской области»</t>
  </si>
  <si>
    <t>«Строительство станции обезжелезивания и водопроводных сетей в д. Казулино Сафоновского района Смоленской области»</t>
  </si>
  <si>
    <t>ИТОГО  по муниципальному району / городскому округу "Смоленский муниципальный район":</t>
  </si>
  <si>
    <t>Смоленский муниципальный район</t>
  </si>
  <si>
    <t>«Строительство артезианской скважины и башни Рожновского в д. Сож Талашкинского сельского поселения»</t>
  </si>
  <si>
    <t>«Строительство станции водоочистки в д. Богородицкое Козинского сельского поселения Смоленского района Смоленской области»</t>
  </si>
  <si>
    <t>«Строительство станции водоподготовки в д. Быльники Корохоткинского сельского поселения Смоленского района Смоленской области»</t>
  </si>
  <si>
    <t>«Строительство станции обезжелезивания и водопроводных сетей в д. Жуково Смоленской области»</t>
  </si>
  <si>
    <t>ИТОГО  по муниципальному району / городскому округу "Сычевский муниципальный район":</t>
  </si>
  <si>
    <t>Сычевский муниципальный район</t>
  </si>
  <si>
    <t>«Реконструкция системы водоснабжения в г. Сычевка Смоленской области со строительством станции обезжелезивания воды и водопроводных сетей»</t>
  </si>
  <si>
    <t>ИТОГО  по муниципальному району / городскому округу "Темкинский муниципальный район":</t>
  </si>
  <si>
    <t>Темкинский муниципальный район</t>
  </si>
  <si>
    <t>«Станция обезжелезивания в с. Темкино Темкинского района Смоленской области»</t>
  </si>
  <si>
    <t>ИТОГО  по муниципальному району / городскому округу "Угранский муниципальный район":</t>
  </si>
  <si>
    <t>Угранский муниципальный район</t>
  </si>
  <si>
    <t>«Строительство станции водоподготовки и водопроводных сетей в с. Всходы Угранского района Смоленской области»</t>
  </si>
  <si>
    <t>ИТОГО  по муниципальному району / городскому округу "Хиславичский муниципальный район":</t>
  </si>
  <si>
    <t>Хиславичский муниципальный район</t>
  </si>
  <si>
    <t>«Реконструкция сетей водопровода с бурением скважины в д. Корзово Хиславичского района Смоленской области»</t>
  </si>
  <si>
    <t>«Реконструкция сетей водопровода с переподключением потребителей в п. Хиславичи Смоленской области»</t>
  </si>
  <si>
    <t>ИТОГО  по муниципальному району / городскому округу "Холм-Жирковский муниципальный район":</t>
  </si>
  <si>
    <t>Холм-Жирковский муниципальный район</t>
  </si>
  <si>
    <t>«Строительство станции водоподготовки для хозяйственно-питьевых целей и водопроводных сетей в п.г.т. Холм-Жирковский Смоленской области»</t>
  </si>
  <si>
    <t>«Строительство станции водоподготовки для хозяйственно-питьевых целей и водопроводных сетей на ст.Игоревская Холм-Жирковского района Смоленской области»</t>
  </si>
  <si>
    <t>ИТОГО  по муниципальному району / городскому округу "Шумячский муниципальный район":</t>
  </si>
  <si>
    <t>Шумячский муниципальный район</t>
  </si>
  <si>
    <t>«Реконструкция системы водоснабжения со строительством станции очистки воды и водопроводных сетей  в п. Первомайский Шумячского района»</t>
  </si>
  <si>
    <t>ИТОГО  по муниципальному району / городскому округу "Ярцевский муниципальный район":</t>
  </si>
  <si>
    <t>Ярцевский муниципальный район</t>
  </si>
  <si>
    <t>«Реализация инвестиционной программы "ООО "Региональные объединенные системы водоснабжения и водоотведения Смоленской области (потребители г. Ярцево)»</t>
  </si>
  <si>
    <t>ПЛАНИРУЕМОЕ</t>
  </si>
  <si>
    <t>финансовое обеспечение областной государственной программы «Повышение качества водоснабжения на территории Смоленской области»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</si>
  <si>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</si>
  <si>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</si>
  <si>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</si>
  <si>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</si>
  <si>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</si>
  <si>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</si>
  <si>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</si>
  <si>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</si>
  <si>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</si>
  <si>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</si>
  <si>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</si>
  <si>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</si>
  <si>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</si>
  <si>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</si>
  <si>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Приложение № 6
к областной государственной программе «Повышение качества водоснабжения на территории Смоленской области», утвержденой постановлением Администрации Смоленской области  от ______________ № __________)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</si>
</sst>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</font>
    <font>
      <sz val="10"/>
      <color rgb="FF000000"/>
      <name val="Times New Roman"/>
    </font>
    <font>
      <sz val="12"/>
      <color rgb="FF000000"/>
      <name val="Calibri"/>
    </font>
    <font>
      <b/>
      <sz val="11"/>
      <color rgb="FF000000"/>
      <name val="Calibri"/>
    </font>
    <font>
      <b/>
      <sz val="10"/>
      <color rgb="FF000000"/>
      <name val="Times New Roman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right" vertical="top"/>
    </xf>
    <xf numFmtId="0" fontId="0" fillId="0" borderId="0" xfId="0" applyFill="1" applyAlignment="1">
      <alignment horizontal="left" vertical="top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0" fillId="0" borderId="2" xfId="0" applyFill="1" applyBorder="1"/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0" xfId="0" applyFont="1" applyFill="1"/>
    <xf numFmtId="0" fontId="1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textRotation="90" wrapText="1"/>
    </xf>
    <xf numFmtId="0" fontId="1" fillId="0" borderId="4" xfId="0" applyFont="1" applyFill="1" applyBorder="1" applyAlignment="1">
      <alignment horizontal="center" textRotation="90" wrapText="1"/>
    </xf>
    <xf numFmtId="0" fontId="1" fillId="0" borderId="5" xfId="0" applyFont="1" applyFill="1" applyBorder="1" applyAlignment="1">
      <alignment horizontal="center" textRotation="90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vertical="top"/>
    </xf>
    <xf numFmtId="0" fontId="0" fillId="0" borderId="0" xfId="0" applyFill="1" applyAlignment="1">
      <alignment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L406"/>
  <sheetViews>
    <sheetView tabSelected="1" view="pageBreakPreview" topLeftCell="A337" zoomScaleSheetLayoutView="100" workbookViewId="0">
      <selection activeCell="M368" sqref="M368:R368"/>
    </sheetView>
  </sheetViews>
  <sheetFormatPr defaultColWidth="0" defaultRowHeight="15"/>
  <cols>
    <col min="1" max="1" width="5.7109375" style="2" customWidth="1"/>
    <col min="2" max="2" width="15.7109375" style="2" customWidth="1"/>
    <col min="3" max="3" width="25.42578125" style="2" customWidth="1"/>
    <col min="4" max="4" width="7.5703125" style="2" customWidth="1"/>
    <col min="5" max="19" width="12.7109375" style="2" customWidth="1"/>
    <col min="20" max="20" width="5.5703125" style="2" customWidth="1"/>
    <col min="21" max="1025" width="8.5703125" style="2" hidden="1" customWidth="1"/>
    <col min="1026" max="1026" width="9.140625" style="2" hidden="1" customWidth="1"/>
    <col min="1027" max="16384" width="0" style="2" hidden="1"/>
  </cols>
  <sheetData>
    <row r="1" spans="1:1026" ht="83.25" customHeight="1">
      <c r="A1" s="9"/>
      <c r="B1" s="9"/>
      <c r="C1" s="9"/>
      <c r="D1" s="10"/>
      <c r="E1" s="10"/>
      <c r="F1" s="10"/>
      <c r="G1" s="10"/>
      <c r="H1" s="10"/>
      <c r="I1" s="10"/>
      <c r="N1" s="11"/>
      <c r="O1" s="12" t="s">
        <v>138</v>
      </c>
      <c r="P1" s="12"/>
      <c r="Q1" s="12"/>
      <c r="R1" s="12"/>
      <c r="S1" s="12"/>
      <c r="T1" s="13"/>
    </row>
    <row r="2" spans="1:1026" ht="24.2" customHeight="1">
      <c r="A2" s="14" t="s">
        <v>122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026" ht="24" customHeight="1">
      <c r="A3" s="14" t="s">
        <v>123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026" ht="18" customHeight="1">
      <c r="N4" s="11"/>
    </row>
    <row r="5" spans="1:1026" ht="18" customHeight="1">
      <c r="A5" s="8" t="s">
        <v>0</v>
      </c>
      <c r="B5" s="8" t="s">
        <v>1</v>
      </c>
      <c r="C5" s="8" t="s">
        <v>2</v>
      </c>
      <c r="D5" s="8" t="s">
        <v>3</v>
      </c>
      <c r="E5" s="8"/>
      <c r="F5" s="8" t="s">
        <v>4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15"/>
    </row>
    <row r="6" spans="1:1026" ht="18" customHeight="1">
      <c r="A6" s="8"/>
      <c r="B6" s="8"/>
      <c r="C6" s="8"/>
      <c r="D6" s="8"/>
      <c r="E6" s="8"/>
      <c r="F6" s="8" t="s">
        <v>5</v>
      </c>
      <c r="G6" s="8"/>
      <c r="H6" s="8" t="s">
        <v>6</v>
      </c>
      <c r="I6" s="8"/>
      <c r="J6" s="8" t="s">
        <v>7</v>
      </c>
      <c r="K6" s="8"/>
      <c r="L6" s="8" t="s">
        <v>8</v>
      </c>
      <c r="M6" s="8"/>
      <c r="N6" s="8" t="s">
        <v>9</v>
      </c>
      <c r="O6" s="8"/>
      <c r="P6" s="8" t="s">
        <v>10</v>
      </c>
      <c r="Q6" s="8"/>
      <c r="R6" s="8" t="s">
        <v>11</v>
      </c>
      <c r="S6" s="8"/>
      <c r="T6" s="15"/>
    </row>
    <row r="7" spans="1:1026" ht="18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15"/>
    </row>
    <row r="8" spans="1:1026" ht="18" customHeight="1">
      <c r="A8" s="8"/>
      <c r="B8" s="8"/>
      <c r="C8" s="8"/>
      <c r="D8" s="8"/>
      <c r="E8" s="8"/>
      <c r="F8" s="1" t="s">
        <v>12</v>
      </c>
      <c r="G8" s="3" t="s">
        <v>13</v>
      </c>
      <c r="H8" s="1" t="s">
        <v>12</v>
      </c>
      <c r="I8" s="3" t="s">
        <v>13</v>
      </c>
      <c r="J8" s="1" t="s">
        <v>12</v>
      </c>
      <c r="K8" s="3" t="s">
        <v>13</v>
      </c>
      <c r="L8" s="1" t="s">
        <v>12</v>
      </c>
      <c r="M8" s="3" t="s">
        <v>13</v>
      </c>
      <c r="N8" s="1" t="s">
        <v>12</v>
      </c>
      <c r="O8" s="3" t="s">
        <v>13</v>
      </c>
      <c r="P8" s="1" t="s">
        <v>12</v>
      </c>
      <c r="Q8" s="3" t="s">
        <v>13</v>
      </c>
      <c r="R8" s="1" t="s">
        <v>12</v>
      </c>
      <c r="S8" s="3" t="s">
        <v>13</v>
      </c>
      <c r="T8" s="15"/>
    </row>
    <row r="9" spans="1:1026" ht="18" customHeight="1">
      <c r="A9" s="8"/>
      <c r="B9" s="8"/>
      <c r="C9" s="8"/>
      <c r="D9" s="8"/>
      <c r="E9" s="8"/>
      <c r="F9" s="3" t="s">
        <v>14</v>
      </c>
      <c r="G9" s="3" t="s">
        <v>14</v>
      </c>
      <c r="H9" s="3" t="s">
        <v>14</v>
      </c>
      <c r="I9" s="3" t="s">
        <v>14</v>
      </c>
      <c r="J9" s="3" t="s">
        <v>14</v>
      </c>
      <c r="K9" s="3" t="s">
        <v>14</v>
      </c>
      <c r="L9" s="3" t="s">
        <v>14</v>
      </c>
      <c r="M9" s="3" t="s">
        <v>14</v>
      </c>
      <c r="N9" s="3" t="s">
        <v>14</v>
      </c>
      <c r="O9" s="3" t="s">
        <v>14</v>
      </c>
      <c r="P9" s="3" t="s">
        <v>14</v>
      </c>
      <c r="Q9" s="3" t="s">
        <v>14</v>
      </c>
      <c r="R9" s="3" t="s">
        <v>14</v>
      </c>
      <c r="S9" s="3" t="s">
        <v>14</v>
      </c>
      <c r="T9" s="15"/>
    </row>
    <row r="10" spans="1:1026" ht="18" customHeight="1">
      <c r="A10" s="4">
        <v>1</v>
      </c>
      <c r="B10" s="4">
        <v>2</v>
      </c>
      <c r="C10" s="4">
        <v>3</v>
      </c>
      <c r="D10" s="16">
        <v>4</v>
      </c>
      <c r="E10" s="16"/>
      <c r="F10" s="4">
        <v>5</v>
      </c>
      <c r="G10" s="4">
        <v>6</v>
      </c>
      <c r="H10" s="4">
        <v>7</v>
      </c>
      <c r="I10" s="4">
        <v>8</v>
      </c>
      <c r="J10" s="4">
        <v>9</v>
      </c>
      <c r="K10" s="4">
        <v>10</v>
      </c>
      <c r="L10" s="4">
        <v>11</v>
      </c>
      <c r="M10" s="4">
        <v>12</v>
      </c>
      <c r="N10" s="4">
        <v>13</v>
      </c>
      <c r="O10" s="4">
        <v>14</v>
      </c>
      <c r="P10" s="4">
        <v>15</v>
      </c>
      <c r="Q10" s="4">
        <v>16</v>
      </c>
      <c r="R10" s="4">
        <v>17</v>
      </c>
      <c r="S10" s="4">
        <v>18</v>
      </c>
      <c r="T10" s="17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  <c r="IW10" s="18"/>
      <c r="IX10" s="18"/>
      <c r="IY10" s="18"/>
      <c r="IZ10" s="18"/>
      <c r="JA10" s="18"/>
      <c r="JB10" s="18"/>
      <c r="JC10" s="18"/>
      <c r="JD10" s="18"/>
      <c r="JE10" s="18"/>
      <c r="JF10" s="18"/>
      <c r="JG10" s="18"/>
      <c r="JH10" s="18"/>
      <c r="JI10" s="18"/>
      <c r="JJ10" s="18"/>
      <c r="JK10" s="18"/>
      <c r="JL10" s="18"/>
      <c r="JM10" s="18"/>
      <c r="JN10" s="18"/>
      <c r="JO10" s="18"/>
      <c r="JP10" s="18"/>
      <c r="JQ10" s="18"/>
      <c r="JR10" s="18"/>
      <c r="JS10" s="18"/>
      <c r="JT10" s="18"/>
      <c r="JU10" s="18"/>
      <c r="JV10" s="18"/>
      <c r="JW10" s="18"/>
      <c r="JX10" s="18"/>
      <c r="JY10" s="18"/>
      <c r="JZ10" s="18"/>
      <c r="KA10" s="18"/>
      <c r="KB10" s="18"/>
      <c r="KC10" s="18"/>
      <c r="KD10" s="18"/>
      <c r="KE10" s="18"/>
      <c r="KF10" s="18"/>
      <c r="KG10" s="18"/>
      <c r="KH10" s="18"/>
      <c r="KI10" s="18"/>
      <c r="KJ10" s="18"/>
      <c r="KK10" s="18"/>
      <c r="KL10" s="18"/>
      <c r="KM10" s="18"/>
      <c r="KN10" s="18"/>
      <c r="KO10" s="18"/>
      <c r="KP10" s="18"/>
      <c r="KQ10" s="18"/>
      <c r="KR10" s="18"/>
      <c r="KS10" s="18"/>
      <c r="KT10" s="18"/>
      <c r="KU10" s="18"/>
      <c r="KV10" s="18"/>
      <c r="KW10" s="18"/>
      <c r="KX10" s="18"/>
      <c r="KY10" s="18"/>
      <c r="KZ10" s="18"/>
      <c r="LA10" s="18"/>
      <c r="LB10" s="18"/>
      <c r="LC10" s="18"/>
      <c r="LD10" s="18"/>
      <c r="LE10" s="18"/>
      <c r="LF10" s="18"/>
      <c r="LG10" s="18"/>
      <c r="LH10" s="18"/>
      <c r="LI10" s="18"/>
      <c r="LJ10" s="18"/>
      <c r="LK10" s="18"/>
      <c r="LL10" s="18"/>
      <c r="LM10" s="18"/>
      <c r="LN10" s="18"/>
      <c r="LO10" s="18"/>
      <c r="LP10" s="18"/>
      <c r="LQ10" s="18"/>
      <c r="LR10" s="18"/>
      <c r="LS10" s="18"/>
      <c r="LT10" s="18"/>
      <c r="LU10" s="18"/>
      <c r="LV10" s="18"/>
      <c r="LW10" s="18"/>
      <c r="LX10" s="18"/>
      <c r="LY10" s="18"/>
      <c r="LZ10" s="18"/>
      <c r="MA10" s="18"/>
      <c r="MB10" s="18"/>
      <c r="MC10" s="18"/>
      <c r="MD10" s="18"/>
      <c r="ME10" s="18"/>
      <c r="MF10" s="18"/>
      <c r="MG10" s="18"/>
      <c r="MH10" s="18"/>
      <c r="MI10" s="18"/>
      <c r="MJ10" s="18"/>
      <c r="MK10" s="18"/>
      <c r="ML10" s="18"/>
      <c r="MM10" s="18"/>
      <c r="MN10" s="18"/>
      <c r="MO10" s="18"/>
      <c r="MP10" s="18"/>
      <c r="MQ10" s="18"/>
      <c r="MR10" s="18"/>
      <c r="MS10" s="18"/>
      <c r="MT10" s="18"/>
      <c r="MU10" s="18"/>
      <c r="MV10" s="18"/>
      <c r="MW10" s="18"/>
      <c r="MX10" s="18"/>
      <c r="MY10" s="18"/>
      <c r="MZ10" s="18"/>
      <c r="NA10" s="18"/>
      <c r="NB10" s="18"/>
      <c r="NC10" s="18"/>
      <c r="ND10" s="18"/>
      <c r="NE10" s="18"/>
      <c r="NF10" s="18"/>
      <c r="NG10" s="18"/>
      <c r="NH10" s="18"/>
      <c r="NI10" s="18"/>
      <c r="NJ10" s="18"/>
      <c r="NK10" s="18"/>
      <c r="NL10" s="18"/>
      <c r="NM10" s="18"/>
      <c r="NN10" s="18"/>
      <c r="NO10" s="18"/>
      <c r="NP10" s="18"/>
      <c r="NQ10" s="18"/>
      <c r="NR10" s="18"/>
      <c r="NS10" s="18"/>
      <c r="NT10" s="18"/>
      <c r="NU10" s="18"/>
      <c r="NV10" s="18"/>
      <c r="NW10" s="18"/>
      <c r="NX10" s="18"/>
      <c r="NY10" s="18"/>
      <c r="NZ10" s="18"/>
      <c r="OA10" s="18"/>
      <c r="OB10" s="18"/>
      <c r="OC10" s="18"/>
      <c r="OD10" s="18"/>
      <c r="OE10" s="18"/>
      <c r="OF10" s="18"/>
      <c r="OG10" s="18"/>
      <c r="OH10" s="18"/>
      <c r="OI10" s="18"/>
      <c r="OJ10" s="18"/>
      <c r="OK10" s="18"/>
      <c r="OL10" s="18"/>
      <c r="OM10" s="18"/>
      <c r="ON10" s="18"/>
      <c r="OO10" s="18"/>
      <c r="OP10" s="18"/>
      <c r="OQ10" s="18"/>
      <c r="OR10" s="18"/>
      <c r="OS10" s="18"/>
      <c r="OT10" s="18"/>
      <c r="OU10" s="18"/>
      <c r="OV10" s="18"/>
      <c r="OW10" s="18"/>
      <c r="OX10" s="18"/>
      <c r="OY10" s="18"/>
      <c r="OZ10" s="18"/>
      <c r="PA10" s="18"/>
      <c r="PB10" s="18"/>
      <c r="PC10" s="18"/>
      <c r="PD10" s="18"/>
      <c r="PE10" s="18"/>
      <c r="PF10" s="18"/>
      <c r="PG10" s="18"/>
      <c r="PH10" s="18"/>
      <c r="PI10" s="18"/>
      <c r="PJ10" s="18"/>
      <c r="PK10" s="18"/>
      <c r="PL10" s="18"/>
      <c r="PM10" s="18"/>
      <c r="PN10" s="18"/>
      <c r="PO10" s="18"/>
      <c r="PP10" s="18"/>
      <c r="PQ10" s="18"/>
      <c r="PR10" s="18"/>
      <c r="PS10" s="18"/>
      <c r="PT10" s="18"/>
      <c r="PU10" s="18"/>
      <c r="PV10" s="18"/>
      <c r="PW10" s="18"/>
      <c r="PX10" s="18"/>
      <c r="PY10" s="18"/>
      <c r="PZ10" s="18"/>
      <c r="QA10" s="18"/>
      <c r="QB10" s="18"/>
      <c r="QC10" s="18"/>
      <c r="QD10" s="18"/>
      <c r="QE10" s="18"/>
      <c r="QF10" s="18"/>
      <c r="QG10" s="18"/>
      <c r="QH10" s="18"/>
      <c r="QI10" s="18"/>
      <c r="QJ10" s="18"/>
      <c r="QK10" s="18"/>
      <c r="QL10" s="18"/>
      <c r="QM10" s="18"/>
      <c r="QN10" s="18"/>
      <c r="QO10" s="18"/>
      <c r="QP10" s="18"/>
      <c r="QQ10" s="18"/>
      <c r="QR10" s="18"/>
      <c r="QS10" s="18"/>
      <c r="QT10" s="18"/>
      <c r="QU10" s="18"/>
      <c r="QV10" s="18"/>
      <c r="QW10" s="18"/>
      <c r="QX10" s="18"/>
      <c r="QY10" s="18"/>
      <c r="QZ10" s="18"/>
      <c r="RA10" s="18"/>
      <c r="RB10" s="18"/>
      <c r="RC10" s="18"/>
      <c r="RD10" s="18"/>
      <c r="RE10" s="18"/>
      <c r="RF10" s="18"/>
      <c r="RG10" s="18"/>
      <c r="RH10" s="18"/>
      <c r="RI10" s="18"/>
      <c r="RJ10" s="18"/>
      <c r="RK10" s="18"/>
      <c r="RL10" s="18"/>
      <c r="RM10" s="18"/>
      <c r="RN10" s="18"/>
      <c r="RO10" s="18"/>
      <c r="RP10" s="18"/>
      <c r="RQ10" s="18"/>
      <c r="RR10" s="18"/>
      <c r="RS10" s="18"/>
      <c r="RT10" s="18"/>
      <c r="RU10" s="18"/>
      <c r="RV10" s="18"/>
      <c r="RW10" s="18"/>
      <c r="RX10" s="18"/>
      <c r="RY10" s="18"/>
      <c r="RZ10" s="18"/>
      <c r="SA10" s="18"/>
      <c r="SB10" s="18"/>
      <c r="SC10" s="18"/>
      <c r="SD10" s="18"/>
      <c r="SE10" s="18"/>
      <c r="SF10" s="18"/>
      <c r="SG10" s="18"/>
      <c r="SH10" s="18"/>
      <c r="SI10" s="18"/>
      <c r="SJ10" s="18"/>
      <c r="SK10" s="18"/>
      <c r="SL10" s="18"/>
      <c r="SM10" s="18"/>
      <c r="SN10" s="18"/>
      <c r="SO10" s="18"/>
      <c r="SP10" s="18"/>
      <c r="SQ10" s="18"/>
      <c r="SR10" s="18"/>
      <c r="SS10" s="18"/>
      <c r="ST10" s="18"/>
      <c r="SU10" s="18"/>
      <c r="SV10" s="18"/>
      <c r="SW10" s="18"/>
      <c r="SX10" s="18"/>
      <c r="SY10" s="18"/>
      <c r="SZ10" s="18"/>
      <c r="TA10" s="18"/>
      <c r="TB10" s="18"/>
      <c r="TC10" s="18"/>
      <c r="TD10" s="18"/>
      <c r="TE10" s="18"/>
      <c r="TF10" s="18"/>
      <c r="TG10" s="18"/>
      <c r="TH10" s="18"/>
      <c r="TI10" s="18"/>
      <c r="TJ10" s="18"/>
      <c r="TK10" s="18"/>
      <c r="TL10" s="18"/>
      <c r="TM10" s="18"/>
      <c r="TN10" s="18"/>
      <c r="TO10" s="18"/>
      <c r="TP10" s="18"/>
      <c r="TQ10" s="18"/>
      <c r="TR10" s="18"/>
      <c r="TS10" s="18"/>
      <c r="TT10" s="18"/>
      <c r="TU10" s="18"/>
      <c r="TV10" s="18"/>
      <c r="TW10" s="18"/>
      <c r="TX10" s="18"/>
      <c r="TY10" s="18"/>
      <c r="TZ10" s="18"/>
      <c r="UA10" s="18"/>
      <c r="UB10" s="18"/>
      <c r="UC10" s="18"/>
      <c r="UD10" s="18"/>
      <c r="UE10" s="18"/>
      <c r="UF10" s="18"/>
      <c r="UG10" s="18"/>
      <c r="UH10" s="18"/>
      <c r="UI10" s="18"/>
      <c r="UJ10" s="18"/>
      <c r="UK10" s="18"/>
      <c r="UL10" s="18"/>
      <c r="UM10" s="18"/>
      <c r="UN10" s="18"/>
      <c r="UO10" s="18"/>
      <c r="UP10" s="18"/>
      <c r="UQ10" s="18"/>
      <c r="UR10" s="18"/>
      <c r="US10" s="18"/>
      <c r="UT10" s="18"/>
      <c r="UU10" s="18"/>
      <c r="UV10" s="18"/>
      <c r="UW10" s="18"/>
      <c r="UX10" s="18"/>
      <c r="UY10" s="18"/>
      <c r="UZ10" s="18"/>
      <c r="VA10" s="18"/>
      <c r="VB10" s="18"/>
      <c r="VC10" s="18"/>
      <c r="VD10" s="18"/>
      <c r="VE10" s="18"/>
      <c r="VF10" s="18"/>
      <c r="VG10" s="18"/>
      <c r="VH10" s="18"/>
      <c r="VI10" s="18"/>
      <c r="VJ10" s="18"/>
      <c r="VK10" s="18"/>
      <c r="VL10" s="18"/>
      <c r="VM10" s="18"/>
      <c r="VN10" s="18"/>
      <c r="VO10" s="18"/>
      <c r="VP10" s="18"/>
      <c r="VQ10" s="18"/>
      <c r="VR10" s="18"/>
      <c r="VS10" s="18"/>
      <c r="VT10" s="18"/>
      <c r="VU10" s="18"/>
      <c r="VV10" s="18"/>
      <c r="VW10" s="18"/>
      <c r="VX10" s="18"/>
      <c r="VY10" s="18"/>
      <c r="VZ10" s="18"/>
      <c r="WA10" s="18"/>
      <c r="WB10" s="18"/>
      <c r="WC10" s="18"/>
      <c r="WD10" s="18"/>
      <c r="WE10" s="18"/>
      <c r="WF10" s="18"/>
      <c r="WG10" s="18"/>
      <c r="WH10" s="18"/>
      <c r="WI10" s="18"/>
      <c r="WJ10" s="18"/>
      <c r="WK10" s="18"/>
      <c r="WL10" s="18"/>
      <c r="WM10" s="18"/>
      <c r="WN10" s="18"/>
      <c r="WO10" s="18"/>
      <c r="WP10" s="18"/>
      <c r="WQ10" s="18"/>
      <c r="WR10" s="18"/>
      <c r="WS10" s="18"/>
      <c r="WT10" s="18"/>
      <c r="WU10" s="18"/>
      <c r="WV10" s="18"/>
      <c r="WW10" s="18"/>
      <c r="WX10" s="18"/>
      <c r="WY10" s="18"/>
      <c r="WZ10" s="18"/>
      <c r="XA10" s="18"/>
      <c r="XB10" s="18"/>
      <c r="XC10" s="18"/>
      <c r="XD10" s="18"/>
      <c r="XE10" s="18"/>
      <c r="XF10" s="18"/>
      <c r="XG10" s="18"/>
      <c r="XH10" s="18"/>
      <c r="XI10" s="18"/>
      <c r="XJ10" s="18"/>
      <c r="XK10" s="18"/>
      <c r="XL10" s="18"/>
      <c r="XM10" s="18"/>
      <c r="XN10" s="18"/>
      <c r="XO10" s="18"/>
      <c r="XP10" s="18"/>
      <c r="XQ10" s="18"/>
      <c r="XR10" s="18"/>
      <c r="XS10" s="18"/>
      <c r="XT10" s="18"/>
      <c r="XU10" s="18"/>
      <c r="XV10" s="18"/>
      <c r="XW10" s="18"/>
      <c r="XX10" s="18"/>
      <c r="XY10" s="18"/>
      <c r="XZ10" s="18"/>
      <c r="YA10" s="18"/>
      <c r="YB10" s="18"/>
      <c r="YC10" s="18"/>
      <c r="YD10" s="18"/>
      <c r="YE10" s="18"/>
      <c r="YF10" s="18"/>
      <c r="YG10" s="18"/>
      <c r="YH10" s="18"/>
      <c r="YI10" s="18"/>
      <c r="YJ10" s="18"/>
      <c r="YK10" s="18"/>
      <c r="YL10" s="18"/>
      <c r="YM10" s="18"/>
      <c r="YN10" s="18"/>
      <c r="YO10" s="18"/>
      <c r="YP10" s="18"/>
      <c r="YQ10" s="18"/>
      <c r="YR10" s="18"/>
      <c r="YS10" s="18"/>
      <c r="YT10" s="18"/>
      <c r="YU10" s="18"/>
      <c r="YV10" s="18"/>
      <c r="YW10" s="18"/>
      <c r="YX10" s="18"/>
      <c r="YY10" s="18"/>
      <c r="YZ10" s="18"/>
      <c r="ZA10" s="18"/>
      <c r="ZB10" s="18"/>
      <c r="ZC10" s="18"/>
      <c r="ZD10" s="18"/>
      <c r="ZE10" s="18"/>
      <c r="ZF10" s="18"/>
      <c r="ZG10" s="18"/>
      <c r="ZH10" s="18"/>
      <c r="ZI10" s="18"/>
      <c r="ZJ10" s="18"/>
      <c r="ZK10" s="18"/>
      <c r="ZL10" s="18"/>
      <c r="ZM10" s="18"/>
      <c r="ZN10" s="18"/>
      <c r="ZO10" s="18"/>
      <c r="ZP10" s="18"/>
      <c r="ZQ10" s="18"/>
      <c r="ZR10" s="18"/>
      <c r="ZS10" s="18"/>
      <c r="ZT10" s="18"/>
      <c r="ZU10" s="18"/>
      <c r="ZV10" s="18"/>
      <c r="ZW10" s="18"/>
      <c r="ZX10" s="18"/>
      <c r="ZY10" s="18"/>
      <c r="ZZ10" s="18"/>
      <c r="AAA10" s="18"/>
      <c r="AAB10" s="18"/>
      <c r="AAC10" s="18"/>
      <c r="AAD10" s="18"/>
      <c r="AAE10" s="18"/>
      <c r="AAF10" s="18"/>
      <c r="AAG10" s="18"/>
      <c r="AAH10" s="18"/>
      <c r="AAI10" s="18"/>
      <c r="AAJ10" s="18"/>
      <c r="AAK10" s="18"/>
      <c r="AAL10" s="18"/>
      <c r="AAM10" s="18"/>
      <c r="AAN10" s="18"/>
      <c r="AAO10" s="18"/>
      <c r="AAP10" s="18"/>
      <c r="AAQ10" s="18"/>
      <c r="AAR10" s="18"/>
      <c r="AAS10" s="18"/>
      <c r="AAT10" s="18"/>
      <c r="AAU10" s="18"/>
      <c r="AAV10" s="18"/>
      <c r="AAW10" s="18"/>
      <c r="AAX10" s="18"/>
      <c r="AAY10" s="18"/>
      <c r="AAZ10" s="18"/>
      <c r="ABA10" s="18"/>
      <c r="ABB10" s="18"/>
      <c r="ABC10" s="18"/>
      <c r="ABD10" s="18"/>
      <c r="ABE10" s="18"/>
      <c r="ABF10" s="18"/>
      <c r="ABG10" s="18"/>
      <c r="ABH10" s="18"/>
      <c r="ABI10" s="18"/>
      <c r="ABJ10" s="18"/>
      <c r="ABK10" s="18"/>
      <c r="ABL10" s="18"/>
      <c r="ABM10" s="18"/>
      <c r="ABN10" s="18"/>
      <c r="ABO10" s="18"/>
      <c r="ABP10" s="18"/>
      <c r="ABQ10" s="18"/>
      <c r="ABR10" s="18"/>
      <c r="ABS10" s="18"/>
      <c r="ABT10" s="18"/>
      <c r="ABU10" s="18"/>
      <c r="ABV10" s="18"/>
      <c r="ABW10" s="18"/>
      <c r="ABX10" s="18"/>
      <c r="ABY10" s="18"/>
      <c r="ABZ10" s="18"/>
      <c r="ACA10" s="18"/>
      <c r="ACB10" s="18"/>
      <c r="ACC10" s="18"/>
      <c r="ACD10" s="18"/>
      <c r="ACE10" s="18"/>
      <c r="ACF10" s="18"/>
      <c r="ACG10" s="18"/>
      <c r="ACH10" s="18"/>
      <c r="ACI10" s="18"/>
      <c r="ACJ10" s="18"/>
      <c r="ACK10" s="18"/>
      <c r="ACL10" s="18"/>
      <c r="ACM10" s="18"/>
      <c r="ACN10" s="18"/>
      <c r="ACO10" s="18"/>
      <c r="ACP10" s="18"/>
      <c r="ACQ10" s="18"/>
      <c r="ACR10" s="18"/>
      <c r="ACS10" s="18"/>
      <c r="ACT10" s="18"/>
      <c r="ACU10" s="18"/>
      <c r="ACV10" s="18"/>
      <c r="ACW10" s="18"/>
      <c r="ACX10" s="18"/>
      <c r="ACY10" s="18"/>
      <c r="ACZ10" s="18"/>
      <c r="ADA10" s="18"/>
      <c r="ADB10" s="18"/>
      <c r="ADC10" s="18"/>
      <c r="ADD10" s="18"/>
      <c r="ADE10" s="18"/>
      <c r="ADF10" s="18"/>
      <c r="ADG10" s="18"/>
      <c r="ADH10" s="18"/>
      <c r="ADI10" s="18"/>
      <c r="ADJ10" s="18"/>
      <c r="ADK10" s="18"/>
      <c r="ADL10" s="18"/>
      <c r="ADM10" s="18"/>
      <c r="ADN10" s="18"/>
      <c r="ADO10" s="18"/>
      <c r="ADP10" s="18"/>
      <c r="ADQ10" s="18"/>
      <c r="ADR10" s="18"/>
      <c r="ADS10" s="18"/>
      <c r="ADT10" s="18"/>
      <c r="ADU10" s="18"/>
      <c r="ADV10" s="18"/>
      <c r="ADW10" s="18"/>
      <c r="ADX10" s="18"/>
      <c r="ADY10" s="18"/>
      <c r="ADZ10" s="18"/>
      <c r="AEA10" s="18"/>
      <c r="AEB10" s="18"/>
      <c r="AEC10" s="18"/>
      <c r="AED10" s="18"/>
      <c r="AEE10" s="18"/>
      <c r="AEF10" s="18"/>
      <c r="AEG10" s="18"/>
      <c r="AEH10" s="18"/>
      <c r="AEI10" s="18"/>
      <c r="AEJ10" s="18"/>
      <c r="AEK10" s="18"/>
      <c r="AEL10" s="18"/>
      <c r="AEM10" s="18"/>
      <c r="AEN10" s="18"/>
      <c r="AEO10" s="18"/>
      <c r="AEP10" s="18"/>
      <c r="AEQ10" s="18"/>
      <c r="AER10" s="18"/>
      <c r="AES10" s="18"/>
      <c r="AET10" s="18"/>
      <c r="AEU10" s="18"/>
      <c r="AEV10" s="18"/>
      <c r="AEW10" s="18"/>
      <c r="AEX10" s="18"/>
      <c r="AEY10" s="18"/>
      <c r="AEZ10" s="18"/>
      <c r="AFA10" s="18"/>
      <c r="AFB10" s="18"/>
      <c r="AFC10" s="18"/>
      <c r="AFD10" s="18"/>
      <c r="AFE10" s="18"/>
      <c r="AFF10" s="18"/>
      <c r="AFG10" s="18"/>
      <c r="AFH10" s="18"/>
      <c r="AFI10" s="18"/>
      <c r="AFJ10" s="18"/>
      <c r="AFK10" s="18"/>
      <c r="AFL10" s="18"/>
      <c r="AFM10" s="18"/>
      <c r="AFN10" s="18"/>
      <c r="AFO10" s="18"/>
      <c r="AFP10" s="18"/>
      <c r="AFQ10" s="18"/>
      <c r="AFR10" s="18"/>
      <c r="AFS10" s="18"/>
      <c r="AFT10" s="18"/>
      <c r="AFU10" s="18"/>
      <c r="AFV10" s="18"/>
      <c r="AFW10" s="18"/>
      <c r="AFX10" s="18"/>
      <c r="AFY10" s="18"/>
      <c r="AFZ10" s="18"/>
      <c r="AGA10" s="18"/>
      <c r="AGB10" s="18"/>
      <c r="AGC10" s="18"/>
      <c r="AGD10" s="18"/>
      <c r="AGE10" s="18"/>
      <c r="AGF10" s="18"/>
      <c r="AGG10" s="18"/>
      <c r="AGH10" s="18"/>
      <c r="AGI10" s="18"/>
      <c r="AGJ10" s="18"/>
      <c r="AGK10" s="18"/>
      <c r="AGL10" s="18"/>
      <c r="AGM10" s="18"/>
      <c r="AGN10" s="18"/>
      <c r="AGO10" s="18"/>
      <c r="AGP10" s="18"/>
      <c r="AGQ10" s="18"/>
      <c r="AGR10" s="18"/>
      <c r="AGS10" s="18"/>
      <c r="AGT10" s="18"/>
      <c r="AGU10" s="18"/>
      <c r="AGV10" s="18"/>
      <c r="AGW10" s="18"/>
      <c r="AGX10" s="18"/>
      <c r="AGY10" s="18"/>
      <c r="AGZ10" s="18"/>
      <c r="AHA10" s="18"/>
      <c r="AHB10" s="18"/>
      <c r="AHC10" s="18"/>
      <c r="AHD10" s="18"/>
      <c r="AHE10" s="18"/>
      <c r="AHF10" s="18"/>
      <c r="AHG10" s="18"/>
      <c r="AHH10" s="18"/>
      <c r="AHI10" s="18"/>
      <c r="AHJ10" s="18"/>
      <c r="AHK10" s="18"/>
      <c r="AHL10" s="18"/>
      <c r="AHM10" s="18"/>
      <c r="AHN10" s="18"/>
      <c r="AHO10" s="18"/>
      <c r="AHP10" s="18"/>
      <c r="AHQ10" s="18"/>
      <c r="AHR10" s="18"/>
      <c r="AHS10" s="18"/>
      <c r="AHT10" s="18"/>
      <c r="AHU10" s="18"/>
      <c r="AHV10" s="18"/>
      <c r="AHW10" s="18"/>
      <c r="AHX10" s="18"/>
      <c r="AHY10" s="18"/>
      <c r="AHZ10" s="18"/>
      <c r="AIA10" s="18"/>
      <c r="AIB10" s="18"/>
      <c r="AIC10" s="18"/>
      <c r="AID10" s="18"/>
      <c r="AIE10" s="18"/>
      <c r="AIF10" s="18"/>
      <c r="AIG10" s="18"/>
      <c r="AIH10" s="18"/>
      <c r="AII10" s="18"/>
      <c r="AIJ10" s="18"/>
      <c r="AIK10" s="18"/>
      <c r="AIL10" s="18"/>
      <c r="AIM10" s="18"/>
      <c r="AIN10" s="18"/>
      <c r="AIO10" s="18"/>
      <c r="AIP10" s="18"/>
      <c r="AIQ10" s="18"/>
      <c r="AIR10" s="18"/>
      <c r="AIS10" s="18"/>
      <c r="AIT10" s="18"/>
      <c r="AIU10" s="18"/>
      <c r="AIV10" s="18"/>
      <c r="AIW10" s="18"/>
      <c r="AIX10" s="18"/>
      <c r="AIY10" s="18"/>
      <c r="AIZ10" s="18"/>
      <c r="AJA10" s="18"/>
      <c r="AJB10" s="18"/>
      <c r="AJC10" s="18"/>
      <c r="AJD10" s="18"/>
      <c r="AJE10" s="18"/>
      <c r="AJF10" s="18"/>
      <c r="AJG10" s="18"/>
      <c r="AJH10" s="18"/>
      <c r="AJI10" s="18"/>
      <c r="AJJ10" s="18"/>
      <c r="AJK10" s="18"/>
      <c r="AJL10" s="18"/>
      <c r="AJM10" s="18"/>
      <c r="AJN10" s="18"/>
      <c r="AJO10" s="18"/>
      <c r="AJP10" s="18"/>
      <c r="AJQ10" s="18"/>
      <c r="AJR10" s="18"/>
      <c r="AJS10" s="18"/>
      <c r="AJT10" s="18"/>
      <c r="AJU10" s="18"/>
      <c r="AJV10" s="18"/>
      <c r="AJW10" s="18"/>
      <c r="AJX10" s="18"/>
      <c r="AJY10" s="18"/>
      <c r="AJZ10" s="18"/>
      <c r="AKA10" s="18"/>
      <c r="AKB10" s="18"/>
      <c r="AKC10" s="18"/>
      <c r="AKD10" s="18"/>
      <c r="AKE10" s="18"/>
      <c r="AKF10" s="18"/>
      <c r="AKG10" s="18"/>
      <c r="AKH10" s="18"/>
      <c r="AKI10" s="18"/>
      <c r="AKJ10" s="18"/>
      <c r="AKK10" s="18"/>
      <c r="AKL10" s="18"/>
      <c r="AKM10" s="18"/>
      <c r="AKN10" s="18"/>
      <c r="AKO10" s="18"/>
      <c r="AKP10" s="18"/>
      <c r="AKQ10" s="18"/>
      <c r="AKR10" s="18"/>
      <c r="AKS10" s="18"/>
      <c r="AKT10" s="18"/>
      <c r="AKU10" s="18"/>
      <c r="AKV10" s="18"/>
      <c r="AKW10" s="18"/>
      <c r="AKX10" s="18"/>
      <c r="AKY10" s="18"/>
      <c r="AKZ10" s="18"/>
      <c r="ALA10" s="18"/>
      <c r="ALB10" s="18"/>
      <c r="ALC10" s="18"/>
      <c r="ALD10" s="18"/>
      <c r="ALE10" s="18"/>
      <c r="ALF10" s="18"/>
      <c r="ALG10" s="18"/>
      <c r="ALH10" s="18"/>
      <c r="ALI10" s="18"/>
      <c r="ALJ10" s="18"/>
      <c r="ALK10" s="18"/>
      <c r="ALL10" s="18"/>
      <c r="ALM10" s="18"/>
      <c r="ALN10" s="18"/>
      <c r="ALO10" s="18"/>
      <c r="ALP10" s="18"/>
      <c r="ALQ10" s="18"/>
      <c r="ALR10" s="18"/>
      <c r="ALS10" s="18"/>
      <c r="ALT10" s="18"/>
      <c r="ALU10" s="18"/>
      <c r="ALV10" s="18"/>
      <c r="ALW10" s="18"/>
      <c r="ALX10" s="18"/>
      <c r="ALY10" s="18"/>
      <c r="ALZ10" s="18"/>
      <c r="AMA10" s="18"/>
      <c r="AMB10" s="18"/>
      <c r="AMC10" s="18"/>
      <c r="AMD10" s="18"/>
      <c r="AME10" s="18"/>
      <c r="AMF10" s="18"/>
      <c r="AMG10" s="18"/>
      <c r="AMH10" s="18"/>
      <c r="AMI10" s="18"/>
      <c r="AMJ10" s="18"/>
      <c r="AMK10" s="18"/>
      <c r="AML10" s="18"/>
    </row>
    <row r="11" spans="1:1026" ht="18" customHeight="1">
      <c r="A11" s="19" t="s">
        <v>15</v>
      </c>
      <c r="B11" s="19"/>
      <c r="C11" s="19"/>
      <c r="D11" s="8" t="s">
        <v>16</v>
      </c>
      <c r="E11" s="8"/>
      <c r="F11" s="5">
        <f>SUM(F12:F15)</f>
        <v>179905.52</v>
      </c>
      <c r="G11" s="5">
        <f>SUM(G12:G15)</f>
        <v>3242599.3499999996</v>
      </c>
      <c r="H11" s="5">
        <f t="shared" ref="H11:S11" si="0">SUM(H16,H31,H41,H51,H126,H141,H161,H171,H181,H196,H211,H221,H241,H271,H301,H326,H336,H346,H356,H371,H386,H396)</f>
        <v>8861.3599999999988</v>
      </c>
      <c r="I11" s="5">
        <f t="shared" si="0"/>
        <v>74817.41</v>
      </c>
      <c r="J11" s="5">
        <f t="shared" si="0"/>
        <v>48225.659999999996</v>
      </c>
      <c r="K11" s="5">
        <f t="shared" si="0"/>
        <v>252573.68</v>
      </c>
      <c r="L11" s="5">
        <f t="shared" si="0"/>
        <v>47888.5</v>
      </c>
      <c r="M11" s="5">
        <f t="shared" si="0"/>
        <v>429275</v>
      </c>
      <c r="N11" s="5">
        <f t="shared" si="0"/>
        <v>64280</v>
      </c>
      <c r="O11" s="5">
        <f t="shared" si="0"/>
        <v>691750</v>
      </c>
      <c r="P11" s="5">
        <f t="shared" si="0"/>
        <v>10650</v>
      </c>
      <c r="Q11" s="5">
        <f t="shared" si="0"/>
        <v>1243348.26</v>
      </c>
      <c r="R11" s="5">
        <f t="shared" si="0"/>
        <v>0</v>
      </c>
      <c r="S11" s="5">
        <f t="shared" si="0"/>
        <v>550835</v>
      </c>
      <c r="T11" s="15"/>
    </row>
    <row r="12" spans="1:1026" ht="18" customHeight="1">
      <c r="A12" s="19"/>
      <c r="B12" s="19"/>
      <c r="C12" s="19"/>
      <c r="D12" s="20" t="s">
        <v>17</v>
      </c>
      <c r="E12" s="1" t="s">
        <v>18</v>
      </c>
      <c r="F12" s="5">
        <f t="shared" ref="F12:G15" si="1">H12+J12+L12+N12+P12+R12</f>
        <v>0</v>
      </c>
      <c r="G12" s="5">
        <f t="shared" si="1"/>
        <v>2814308.75</v>
      </c>
      <c r="H12" s="5">
        <f t="shared" ref="H12:S12" si="2">SUM(H17,H32,H42,H52,H127,H142,H162,H172,H182,H197,H212,H222,H242,H272,H302,H327,H337,H347,H357,H372,H387,H397)</f>
        <v>0</v>
      </c>
      <c r="I12" s="5">
        <f t="shared" si="2"/>
        <v>72573.05</v>
      </c>
      <c r="J12" s="5">
        <f t="shared" si="2"/>
        <v>0</v>
      </c>
      <c r="K12" s="5">
        <f t="shared" si="2"/>
        <v>244996.19999999998</v>
      </c>
      <c r="L12" s="5">
        <f t="shared" si="2"/>
        <v>0</v>
      </c>
      <c r="M12" s="5">
        <f t="shared" si="2"/>
        <v>416396</v>
      </c>
      <c r="N12" s="5">
        <f t="shared" si="2"/>
        <v>0</v>
      </c>
      <c r="O12" s="5">
        <f t="shared" si="2"/>
        <v>670963.5</v>
      </c>
      <c r="P12" s="5">
        <f t="shared" si="2"/>
        <v>0</v>
      </c>
      <c r="Q12" s="5">
        <f t="shared" si="2"/>
        <v>875070</v>
      </c>
      <c r="R12" s="5">
        <f t="shared" si="2"/>
        <v>0</v>
      </c>
      <c r="S12" s="5">
        <f t="shared" si="2"/>
        <v>534310</v>
      </c>
      <c r="T12" s="15"/>
    </row>
    <row r="13" spans="1:1026" ht="18" customHeight="1">
      <c r="A13" s="19"/>
      <c r="B13" s="19"/>
      <c r="C13" s="19"/>
      <c r="D13" s="21"/>
      <c r="E13" s="1" t="s">
        <v>19</v>
      </c>
      <c r="F13" s="5">
        <f t="shared" si="1"/>
        <v>7372</v>
      </c>
      <c r="G13" s="5">
        <f t="shared" si="1"/>
        <v>87111.81</v>
      </c>
      <c r="H13" s="5">
        <f t="shared" ref="H13:S13" si="3">SUM(H18,H33,H43,H53,H128,H143,H163,H173,H183,H198,H213,H223,H243,H273,H303,H328,H338,H348,H358,H373,H388,H398)</f>
        <v>0</v>
      </c>
      <c r="I13" s="5">
        <f t="shared" si="3"/>
        <v>2243.38</v>
      </c>
      <c r="J13" s="5">
        <f t="shared" si="3"/>
        <v>7372</v>
      </c>
      <c r="K13" s="5">
        <f t="shared" si="3"/>
        <v>7574.9299999999994</v>
      </c>
      <c r="L13" s="5">
        <f t="shared" si="3"/>
        <v>0</v>
      </c>
      <c r="M13" s="5">
        <f t="shared" si="3"/>
        <v>12874.5</v>
      </c>
      <c r="N13" s="5">
        <f t="shared" si="3"/>
        <v>0</v>
      </c>
      <c r="O13" s="5">
        <f t="shared" si="3"/>
        <v>20779</v>
      </c>
      <c r="P13" s="5">
        <f t="shared" si="3"/>
        <v>0</v>
      </c>
      <c r="Q13" s="5">
        <f t="shared" si="3"/>
        <v>27120.7</v>
      </c>
      <c r="R13" s="5">
        <f t="shared" si="3"/>
        <v>0</v>
      </c>
      <c r="S13" s="5">
        <f t="shared" si="3"/>
        <v>16519.299999999996</v>
      </c>
      <c r="T13" s="15"/>
    </row>
    <row r="14" spans="1:1026" ht="18" customHeight="1">
      <c r="A14" s="19"/>
      <c r="B14" s="19"/>
      <c r="C14" s="19"/>
      <c r="D14" s="21"/>
      <c r="E14" s="1" t="s">
        <v>20</v>
      </c>
      <c r="F14" s="5">
        <f t="shared" si="1"/>
        <v>172533.52</v>
      </c>
      <c r="G14" s="5">
        <f t="shared" si="1"/>
        <v>30.53</v>
      </c>
      <c r="H14" s="5">
        <f t="shared" ref="H14:S14" si="4">SUM(H19,H34,H44,H54,H129,H144,H164,H174,H184,H199,H214,H224,H244,H274,H304,H329,H339,H349,H359,H374,H389,H399)</f>
        <v>8861.3599999999988</v>
      </c>
      <c r="I14" s="5">
        <f t="shared" si="4"/>
        <v>0.98</v>
      </c>
      <c r="J14" s="5">
        <f t="shared" si="4"/>
        <v>40853.659999999996</v>
      </c>
      <c r="K14" s="5">
        <f t="shared" si="4"/>
        <v>2.5499999999999998</v>
      </c>
      <c r="L14" s="5">
        <f t="shared" si="4"/>
        <v>47888.5</v>
      </c>
      <c r="M14" s="5">
        <f t="shared" si="4"/>
        <v>4.5000000000000009</v>
      </c>
      <c r="N14" s="5">
        <f t="shared" si="4"/>
        <v>64280</v>
      </c>
      <c r="O14" s="5">
        <f t="shared" si="4"/>
        <v>7.5</v>
      </c>
      <c r="P14" s="5">
        <f t="shared" si="4"/>
        <v>10650</v>
      </c>
      <c r="Q14" s="5">
        <f t="shared" si="4"/>
        <v>9.3000000000000007</v>
      </c>
      <c r="R14" s="5">
        <f t="shared" si="4"/>
        <v>0</v>
      </c>
      <c r="S14" s="5">
        <f t="shared" si="4"/>
        <v>5.7</v>
      </c>
      <c r="T14" s="15"/>
    </row>
    <row r="15" spans="1:1026" ht="18" customHeight="1">
      <c r="A15" s="19"/>
      <c r="B15" s="19"/>
      <c r="C15" s="19"/>
      <c r="D15" s="22"/>
      <c r="E15" s="1" t="s">
        <v>21</v>
      </c>
      <c r="F15" s="5">
        <f t="shared" si="1"/>
        <v>0</v>
      </c>
      <c r="G15" s="5">
        <f t="shared" si="1"/>
        <v>341148.26</v>
      </c>
      <c r="H15" s="5">
        <f t="shared" ref="H15:S15" si="5">SUM(H20,H35,H45,H55,H130,H145,H165,H175,H185,H200,H215,H225,H245,H275,H305,H330,H340,H350,H360,H375,H390,H400)</f>
        <v>0</v>
      </c>
      <c r="I15" s="5">
        <f t="shared" si="5"/>
        <v>0</v>
      </c>
      <c r="J15" s="5">
        <f t="shared" si="5"/>
        <v>0</v>
      </c>
      <c r="K15" s="5">
        <f t="shared" si="5"/>
        <v>0</v>
      </c>
      <c r="L15" s="5">
        <f t="shared" si="5"/>
        <v>0</v>
      </c>
      <c r="M15" s="5">
        <f t="shared" si="5"/>
        <v>0</v>
      </c>
      <c r="N15" s="5">
        <f t="shared" si="5"/>
        <v>0</v>
      </c>
      <c r="O15" s="5">
        <f t="shared" si="5"/>
        <v>0</v>
      </c>
      <c r="P15" s="5">
        <f t="shared" si="5"/>
        <v>0</v>
      </c>
      <c r="Q15" s="5">
        <f t="shared" si="5"/>
        <v>341148.26</v>
      </c>
      <c r="R15" s="5">
        <f t="shared" si="5"/>
        <v>0</v>
      </c>
      <c r="S15" s="5">
        <f t="shared" si="5"/>
        <v>0</v>
      </c>
      <c r="T15" s="15"/>
    </row>
    <row r="16" spans="1:1026" ht="18" customHeight="1">
      <c r="A16" s="19" t="s">
        <v>22</v>
      </c>
      <c r="B16" s="19"/>
      <c r="C16" s="19"/>
      <c r="D16" s="8" t="s">
        <v>16</v>
      </c>
      <c r="E16" s="8"/>
      <c r="F16" s="5">
        <f>SUM(F17:F20)</f>
        <v>4432.0200000000004</v>
      </c>
      <c r="G16" s="5">
        <f>SUM(G17:G20)</f>
        <v>100343.98999999999</v>
      </c>
      <c r="H16" s="5">
        <f t="shared" ref="H16:S16" si="6">SUM(H21,H26)</f>
        <v>1832.02</v>
      </c>
      <c r="I16" s="5">
        <f t="shared" si="6"/>
        <v>0</v>
      </c>
      <c r="J16" s="5">
        <f t="shared" si="6"/>
        <v>2600</v>
      </c>
      <c r="K16" s="5">
        <f t="shared" si="6"/>
        <v>60343.99</v>
      </c>
      <c r="L16" s="5">
        <f t="shared" si="6"/>
        <v>0</v>
      </c>
      <c r="M16" s="5">
        <f t="shared" si="6"/>
        <v>40000</v>
      </c>
      <c r="N16" s="5">
        <f t="shared" si="6"/>
        <v>0</v>
      </c>
      <c r="O16" s="5">
        <f t="shared" si="6"/>
        <v>0</v>
      </c>
      <c r="P16" s="5">
        <f t="shared" si="6"/>
        <v>0</v>
      </c>
      <c r="Q16" s="5">
        <f t="shared" si="6"/>
        <v>0</v>
      </c>
      <c r="R16" s="5">
        <f t="shared" si="6"/>
        <v>0</v>
      </c>
      <c r="S16" s="5">
        <f t="shared" si="6"/>
        <v>0</v>
      </c>
      <c r="T16" s="15"/>
    </row>
    <row r="17" spans="1:20" ht="18" customHeight="1">
      <c r="A17" s="19"/>
      <c r="B17" s="19"/>
      <c r="C17" s="19"/>
      <c r="D17" s="20" t="s">
        <v>17</v>
      </c>
      <c r="E17" s="1" t="s">
        <v>18</v>
      </c>
      <c r="F17" s="5">
        <f t="shared" ref="F17:G20" si="7">H17+J17+L17+N17+P17+R17</f>
        <v>0</v>
      </c>
      <c r="G17" s="5">
        <f t="shared" si="7"/>
        <v>97333.7</v>
      </c>
      <c r="H17" s="5">
        <f t="shared" ref="H17:S17" si="8">SUM(H22,H27)</f>
        <v>0</v>
      </c>
      <c r="I17" s="5">
        <f t="shared" si="8"/>
        <v>0</v>
      </c>
      <c r="J17" s="5">
        <f t="shared" si="8"/>
        <v>0</v>
      </c>
      <c r="K17" s="5">
        <f t="shared" si="8"/>
        <v>58533.7</v>
      </c>
      <c r="L17" s="5">
        <f t="shared" si="8"/>
        <v>0</v>
      </c>
      <c r="M17" s="5">
        <f t="shared" si="8"/>
        <v>38800</v>
      </c>
      <c r="N17" s="5">
        <f t="shared" si="8"/>
        <v>0</v>
      </c>
      <c r="O17" s="5">
        <f t="shared" si="8"/>
        <v>0</v>
      </c>
      <c r="P17" s="5">
        <f t="shared" si="8"/>
        <v>0</v>
      </c>
      <c r="Q17" s="5">
        <f t="shared" si="8"/>
        <v>0</v>
      </c>
      <c r="R17" s="5">
        <f t="shared" si="8"/>
        <v>0</v>
      </c>
      <c r="S17" s="5">
        <f t="shared" si="8"/>
        <v>0</v>
      </c>
      <c r="T17" s="15"/>
    </row>
    <row r="18" spans="1:20" ht="18" customHeight="1">
      <c r="A18" s="19"/>
      <c r="B18" s="19"/>
      <c r="C18" s="19"/>
      <c r="D18" s="21"/>
      <c r="E18" s="1" t="s">
        <v>19</v>
      </c>
      <c r="F18" s="5">
        <f t="shared" si="7"/>
        <v>0</v>
      </c>
      <c r="G18" s="5">
        <f t="shared" si="7"/>
        <v>3009.3900000000003</v>
      </c>
      <c r="H18" s="5">
        <f t="shared" ref="H18:S18" si="9">SUM(H23,H28)</f>
        <v>0</v>
      </c>
      <c r="I18" s="5">
        <f t="shared" si="9"/>
        <v>0</v>
      </c>
      <c r="J18" s="5">
        <f t="shared" si="9"/>
        <v>0</v>
      </c>
      <c r="K18" s="5">
        <f t="shared" si="9"/>
        <v>1809.69</v>
      </c>
      <c r="L18" s="5">
        <f t="shared" si="9"/>
        <v>0</v>
      </c>
      <c r="M18" s="5">
        <f t="shared" si="9"/>
        <v>1199.7</v>
      </c>
      <c r="N18" s="5">
        <f t="shared" si="9"/>
        <v>0</v>
      </c>
      <c r="O18" s="5">
        <f t="shared" si="9"/>
        <v>0</v>
      </c>
      <c r="P18" s="5">
        <f t="shared" si="9"/>
        <v>0</v>
      </c>
      <c r="Q18" s="5">
        <f t="shared" si="9"/>
        <v>0</v>
      </c>
      <c r="R18" s="5">
        <f t="shared" si="9"/>
        <v>0</v>
      </c>
      <c r="S18" s="5">
        <f t="shared" si="9"/>
        <v>0</v>
      </c>
      <c r="T18" s="15"/>
    </row>
    <row r="19" spans="1:20" ht="18" customHeight="1">
      <c r="A19" s="19"/>
      <c r="B19" s="19"/>
      <c r="C19" s="19"/>
      <c r="D19" s="21"/>
      <c r="E19" s="1" t="s">
        <v>20</v>
      </c>
      <c r="F19" s="5">
        <f t="shared" si="7"/>
        <v>4432.0200000000004</v>
      </c>
      <c r="G19" s="5">
        <f t="shared" si="7"/>
        <v>0.89999999999999991</v>
      </c>
      <c r="H19" s="5">
        <f t="shared" ref="H19:S19" si="10">SUM(H24,H29)</f>
        <v>1832.02</v>
      </c>
      <c r="I19" s="5">
        <f t="shared" si="10"/>
        <v>0</v>
      </c>
      <c r="J19" s="5">
        <f t="shared" si="10"/>
        <v>2600</v>
      </c>
      <c r="K19" s="5">
        <f t="shared" si="10"/>
        <v>0.6</v>
      </c>
      <c r="L19" s="5">
        <f t="shared" si="10"/>
        <v>0</v>
      </c>
      <c r="M19" s="5">
        <f t="shared" si="10"/>
        <v>0.3</v>
      </c>
      <c r="N19" s="5">
        <f t="shared" si="10"/>
        <v>0</v>
      </c>
      <c r="O19" s="5">
        <f t="shared" si="10"/>
        <v>0</v>
      </c>
      <c r="P19" s="5">
        <f t="shared" si="10"/>
        <v>0</v>
      </c>
      <c r="Q19" s="5">
        <f t="shared" si="10"/>
        <v>0</v>
      </c>
      <c r="R19" s="5">
        <f t="shared" si="10"/>
        <v>0</v>
      </c>
      <c r="S19" s="5">
        <f t="shared" si="10"/>
        <v>0</v>
      </c>
      <c r="T19" s="15"/>
    </row>
    <row r="20" spans="1:20" ht="18" customHeight="1">
      <c r="A20" s="19"/>
      <c r="B20" s="19"/>
      <c r="C20" s="19"/>
      <c r="D20" s="22"/>
      <c r="E20" s="1" t="s">
        <v>21</v>
      </c>
      <c r="F20" s="5">
        <f t="shared" si="7"/>
        <v>0</v>
      </c>
      <c r="G20" s="5">
        <f t="shared" si="7"/>
        <v>0</v>
      </c>
      <c r="H20" s="5">
        <f t="shared" ref="H20:S20" si="11">SUM(H25,H30)</f>
        <v>0</v>
      </c>
      <c r="I20" s="5">
        <f t="shared" si="11"/>
        <v>0</v>
      </c>
      <c r="J20" s="5">
        <f t="shared" si="11"/>
        <v>0</v>
      </c>
      <c r="K20" s="5">
        <f t="shared" si="11"/>
        <v>0</v>
      </c>
      <c r="L20" s="5">
        <f t="shared" si="11"/>
        <v>0</v>
      </c>
      <c r="M20" s="5">
        <f t="shared" si="11"/>
        <v>0</v>
      </c>
      <c r="N20" s="5">
        <f t="shared" si="11"/>
        <v>0</v>
      </c>
      <c r="O20" s="5">
        <f t="shared" si="11"/>
        <v>0</v>
      </c>
      <c r="P20" s="5">
        <f t="shared" si="11"/>
        <v>0</v>
      </c>
      <c r="Q20" s="5">
        <f t="shared" si="11"/>
        <v>0</v>
      </c>
      <c r="R20" s="5">
        <f t="shared" si="11"/>
        <v>0</v>
      </c>
      <c r="S20" s="5">
        <f t="shared" si="11"/>
        <v>0</v>
      </c>
      <c r="T20" s="15"/>
    </row>
    <row r="21" spans="1:20" s="26" customFormat="1" ht="18" customHeight="1">
      <c r="A21" s="23" t="s">
        <v>124</v>
      </c>
      <c r="B21" s="24" t="s">
        <v>23</v>
      </c>
      <c r="C21" s="24" t="s">
        <v>24</v>
      </c>
      <c r="D21" s="23" t="s">
        <v>16</v>
      </c>
      <c r="E21" s="23"/>
      <c r="F21" s="6">
        <f t="shared" ref="F21:S21" si="12">SUM(F22:F25)</f>
        <v>2600</v>
      </c>
      <c r="G21" s="6">
        <f t="shared" si="12"/>
        <v>40000</v>
      </c>
      <c r="H21" s="6">
        <f t="shared" si="12"/>
        <v>0</v>
      </c>
      <c r="I21" s="6">
        <f t="shared" si="12"/>
        <v>0</v>
      </c>
      <c r="J21" s="6">
        <f t="shared" si="12"/>
        <v>2600</v>
      </c>
      <c r="K21" s="6">
        <f t="shared" si="12"/>
        <v>0</v>
      </c>
      <c r="L21" s="6">
        <f t="shared" si="12"/>
        <v>0</v>
      </c>
      <c r="M21" s="6">
        <f t="shared" si="12"/>
        <v>40000</v>
      </c>
      <c r="N21" s="6">
        <f t="shared" si="12"/>
        <v>0</v>
      </c>
      <c r="O21" s="6">
        <f t="shared" si="12"/>
        <v>0</v>
      </c>
      <c r="P21" s="6">
        <f t="shared" si="12"/>
        <v>0</v>
      </c>
      <c r="Q21" s="6">
        <f t="shared" si="12"/>
        <v>0</v>
      </c>
      <c r="R21" s="6">
        <f t="shared" si="12"/>
        <v>0</v>
      </c>
      <c r="S21" s="6">
        <f t="shared" si="12"/>
        <v>0</v>
      </c>
      <c r="T21" s="25"/>
    </row>
    <row r="22" spans="1:20" s="26" customFormat="1" ht="18" customHeight="1">
      <c r="A22" s="23"/>
      <c r="B22" s="24"/>
      <c r="C22" s="24"/>
      <c r="D22" s="20" t="s">
        <v>17</v>
      </c>
      <c r="E22" s="27" t="s">
        <v>18</v>
      </c>
      <c r="F22" s="6">
        <f t="shared" ref="F22:G25" si="13">H22+J22+L22+N22+P22+R22</f>
        <v>0</v>
      </c>
      <c r="G22" s="6">
        <f t="shared" si="13"/>
        <v>38800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38800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25"/>
    </row>
    <row r="23" spans="1:20" s="26" customFormat="1" ht="18" customHeight="1">
      <c r="A23" s="23"/>
      <c r="B23" s="24"/>
      <c r="C23" s="24"/>
      <c r="D23" s="21"/>
      <c r="E23" s="27" t="s">
        <v>19</v>
      </c>
      <c r="F23" s="6">
        <f t="shared" si="13"/>
        <v>0</v>
      </c>
      <c r="G23" s="6">
        <f t="shared" si="13"/>
        <v>1199.7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1199.7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25"/>
    </row>
    <row r="24" spans="1:20" s="26" customFormat="1" ht="18" customHeight="1">
      <c r="A24" s="23"/>
      <c r="B24" s="24"/>
      <c r="C24" s="24"/>
      <c r="D24" s="21"/>
      <c r="E24" s="27" t="s">
        <v>20</v>
      </c>
      <c r="F24" s="6">
        <f t="shared" si="13"/>
        <v>2600</v>
      </c>
      <c r="G24" s="6">
        <f t="shared" si="13"/>
        <v>0.3</v>
      </c>
      <c r="H24" s="6">
        <v>0</v>
      </c>
      <c r="I24" s="6">
        <v>0</v>
      </c>
      <c r="J24" s="6">
        <v>2600</v>
      </c>
      <c r="K24" s="6">
        <v>0</v>
      </c>
      <c r="L24" s="6">
        <v>0</v>
      </c>
      <c r="M24" s="6">
        <v>0.3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25"/>
    </row>
    <row r="25" spans="1:20" s="26" customFormat="1" ht="18.75" customHeight="1">
      <c r="A25" s="23"/>
      <c r="B25" s="24"/>
      <c r="C25" s="24"/>
      <c r="D25" s="22"/>
      <c r="E25" s="27" t="s">
        <v>21</v>
      </c>
      <c r="F25" s="6">
        <f t="shared" si="13"/>
        <v>0</v>
      </c>
      <c r="G25" s="6">
        <f t="shared" si="13"/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25"/>
    </row>
    <row r="26" spans="1:20" s="26" customFormat="1" ht="18" customHeight="1">
      <c r="A26" s="23" t="s">
        <v>125</v>
      </c>
      <c r="B26" s="24" t="s">
        <v>23</v>
      </c>
      <c r="C26" s="24" t="s">
        <v>25</v>
      </c>
      <c r="D26" s="23" t="s">
        <v>16</v>
      </c>
      <c r="E26" s="23"/>
      <c r="F26" s="6">
        <f t="shared" ref="F26:S26" si="14">SUM(F27:F30)</f>
        <v>1832.02</v>
      </c>
      <c r="G26" s="6">
        <f t="shared" si="14"/>
        <v>60343.99</v>
      </c>
      <c r="H26" s="6">
        <f t="shared" si="14"/>
        <v>1832.02</v>
      </c>
      <c r="I26" s="6">
        <f t="shared" si="14"/>
        <v>0</v>
      </c>
      <c r="J26" s="6">
        <f t="shared" si="14"/>
        <v>0</v>
      </c>
      <c r="K26" s="6">
        <f t="shared" si="14"/>
        <v>60343.99</v>
      </c>
      <c r="L26" s="6">
        <f t="shared" si="14"/>
        <v>0</v>
      </c>
      <c r="M26" s="6">
        <f t="shared" si="14"/>
        <v>0</v>
      </c>
      <c r="N26" s="6">
        <f t="shared" si="14"/>
        <v>0</v>
      </c>
      <c r="O26" s="6">
        <f t="shared" si="14"/>
        <v>0</v>
      </c>
      <c r="P26" s="6">
        <f t="shared" si="14"/>
        <v>0</v>
      </c>
      <c r="Q26" s="6">
        <f t="shared" si="14"/>
        <v>0</v>
      </c>
      <c r="R26" s="6">
        <f t="shared" si="14"/>
        <v>0</v>
      </c>
      <c r="S26" s="6">
        <f t="shared" si="14"/>
        <v>0</v>
      </c>
      <c r="T26" s="25"/>
    </row>
    <row r="27" spans="1:20" s="26" customFormat="1" ht="18" customHeight="1">
      <c r="A27" s="23"/>
      <c r="B27" s="24"/>
      <c r="C27" s="24"/>
      <c r="D27" s="20" t="s">
        <v>17</v>
      </c>
      <c r="E27" s="27" t="s">
        <v>18</v>
      </c>
      <c r="F27" s="6">
        <f t="shared" ref="F27:G30" si="15">H27+J27+L27+N27+P27+R27</f>
        <v>0</v>
      </c>
      <c r="G27" s="6">
        <f t="shared" si="15"/>
        <v>58533.7</v>
      </c>
      <c r="H27" s="6">
        <v>0</v>
      </c>
      <c r="I27" s="6">
        <v>0</v>
      </c>
      <c r="J27" s="6">
        <v>0</v>
      </c>
      <c r="K27" s="6">
        <v>58533.7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25"/>
    </row>
    <row r="28" spans="1:20" s="26" customFormat="1" ht="18" customHeight="1">
      <c r="A28" s="23"/>
      <c r="B28" s="24"/>
      <c r="C28" s="24"/>
      <c r="D28" s="21"/>
      <c r="E28" s="27" t="s">
        <v>19</v>
      </c>
      <c r="F28" s="6">
        <f t="shared" si="15"/>
        <v>0</v>
      </c>
      <c r="G28" s="6">
        <f t="shared" si="15"/>
        <v>1809.69</v>
      </c>
      <c r="H28" s="6">
        <v>0</v>
      </c>
      <c r="I28" s="6">
        <v>0</v>
      </c>
      <c r="J28" s="6">
        <v>0</v>
      </c>
      <c r="K28" s="6">
        <v>1809.69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25"/>
    </row>
    <row r="29" spans="1:20" s="26" customFormat="1" ht="18" customHeight="1">
      <c r="A29" s="23"/>
      <c r="B29" s="24"/>
      <c r="C29" s="24"/>
      <c r="D29" s="21"/>
      <c r="E29" s="27" t="s">
        <v>20</v>
      </c>
      <c r="F29" s="6">
        <f t="shared" si="15"/>
        <v>1832.02</v>
      </c>
      <c r="G29" s="6">
        <f t="shared" si="15"/>
        <v>0.6</v>
      </c>
      <c r="H29" s="6">
        <v>1832.02</v>
      </c>
      <c r="I29" s="6">
        <v>0</v>
      </c>
      <c r="J29" s="6">
        <v>0</v>
      </c>
      <c r="K29" s="6">
        <v>0.6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25"/>
    </row>
    <row r="30" spans="1:20" s="26" customFormat="1" ht="18" customHeight="1">
      <c r="A30" s="23"/>
      <c r="B30" s="24"/>
      <c r="C30" s="24"/>
      <c r="D30" s="22"/>
      <c r="E30" s="27" t="s">
        <v>21</v>
      </c>
      <c r="F30" s="6">
        <f t="shared" si="15"/>
        <v>0</v>
      </c>
      <c r="G30" s="6">
        <f t="shared" si="15"/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25"/>
    </row>
    <row r="31" spans="1:20" s="26" customFormat="1" ht="18" customHeight="1">
      <c r="A31" s="28" t="s">
        <v>26</v>
      </c>
      <c r="B31" s="28"/>
      <c r="C31" s="28"/>
      <c r="D31" s="23" t="s">
        <v>16</v>
      </c>
      <c r="E31" s="23"/>
      <c r="F31" s="6">
        <f>SUM(F32:F35)</f>
        <v>0</v>
      </c>
      <c r="G31" s="6">
        <f>SUM(G32:G35)</f>
        <v>221783</v>
      </c>
      <c r="H31" s="6">
        <f t="shared" ref="H31:S31" si="16">SUM(H36)</f>
        <v>0</v>
      </c>
      <c r="I31" s="6">
        <f t="shared" si="16"/>
        <v>0</v>
      </c>
      <c r="J31" s="6">
        <f t="shared" si="16"/>
        <v>0</v>
      </c>
      <c r="K31" s="6">
        <f t="shared" si="16"/>
        <v>0</v>
      </c>
      <c r="L31" s="6">
        <f t="shared" si="16"/>
        <v>0</v>
      </c>
      <c r="M31" s="6">
        <f t="shared" si="16"/>
        <v>0</v>
      </c>
      <c r="N31" s="6">
        <f t="shared" si="16"/>
        <v>0</v>
      </c>
      <c r="O31" s="6">
        <f t="shared" si="16"/>
        <v>0</v>
      </c>
      <c r="P31" s="6">
        <f t="shared" si="16"/>
        <v>0</v>
      </c>
      <c r="Q31" s="6">
        <f t="shared" si="16"/>
        <v>221783</v>
      </c>
      <c r="R31" s="6">
        <f t="shared" si="16"/>
        <v>0</v>
      </c>
      <c r="S31" s="6">
        <f t="shared" si="16"/>
        <v>0</v>
      </c>
      <c r="T31" s="25"/>
    </row>
    <row r="32" spans="1:20" s="26" customFormat="1" ht="18" customHeight="1">
      <c r="A32" s="28"/>
      <c r="B32" s="28"/>
      <c r="C32" s="28"/>
      <c r="D32" s="20" t="s">
        <v>17</v>
      </c>
      <c r="E32" s="27" t="s">
        <v>18</v>
      </c>
      <c r="F32" s="6">
        <f t="shared" ref="F32:G35" si="17">H32+J32+L32+N32+P32+R32</f>
        <v>0</v>
      </c>
      <c r="G32" s="6">
        <f t="shared" si="17"/>
        <v>0</v>
      </c>
      <c r="H32" s="6">
        <f t="shared" ref="H32:S32" si="18">SUM(H37)</f>
        <v>0</v>
      </c>
      <c r="I32" s="6">
        <f t="shared" si="18"/>
        <v>0</v>
      </c>
      <c r="J32" s="6">
        <f t="shared" si="18"/>
        <v>0</v>
      </c>
      <c r="K32" s="6">
        <f t="shared" si="18"/>
        <v>0</v>
      </c>
      <c r="L32" s="6">
        <f t="shared" si="18"/>
        <v>0</v>
      </c>
      <c r="M32" s="6">
        <f t="shared" si="18"/>
        <v>0</v>
      </c>
      <c r="N32" s="6">
        <f t="shared" si="18"/>
        <v>0</v>
      </c>
      <c r="O32" s="6">
        <f t="shared" si="18"/>
        <v>0</v>
      </c>
      <c r="P32" s="6">
        <f t="shared" si="18"/>
        <v>0</v>
      </c>
      <c r="Q32" s="6">
        <f t="shared" si="18"/>
        <v>0</v>
      </c>
      <c r="R32" s="6">
        <f t="shared" si="18"/>
        <v>0</v>
      </c>
      <c r="S32" s="6">
        <f t="shared" si="18"/>
        <v>0</v>
      </c>
      <c r="T32" s="25"/>
    </row>
    <row r="33" spans="1:20" s="26" customFormat="1" ht="18" customHeight="1">
      <c r="A33" s="28"/>
      <c r="B33" s="28"/>
      <c r="C33" s="28"/>
      <c r="D33" s="21"/>
      <c r="E33" s="27" t="s">
        <v>19</v>
      </c>
      <c r="F33" s="6">
        <f t="shared" si="17"/>
        <v>0</v>
      </c>
      <c r="G33" s="6">
        <f t="shared" si="17"/>
        <v>0</v>
      </c>
      <c r="H33" s="6">
        <f t="shared" ref="H33:S33" si="19">SUM(H38)</f>
        <v>0</v>
      </c>
      <c r="I33" s="6">
        <f t="shared" si="19"/>
        <v>0</v>
      </c>
      <c r="J33" s="6">
        <f t="shared" si="19"/>
        <v>0</v>
      </c>
      <c r="K33" s="6">
        <f t="shared" si="19"/>
        <v>0</v>
      </c>
      <c r="L33" s="6">
        <f t="shared" si="19"/>
        <v>0</v>
      </c>
      <c r="M33" s="6">
        <f t="shared" si="19"/>
        <v>0</v>
      </c>
      <c r="N33" s="6">
        <f t="shared" si="19"/>
        <v>0</v>
      </c>
      <c r="O33" s="6">
        <f t="shared" si="19"/>
        <v>0</v>
      </c>
      <c r="P33" s="6">
        <f t="shared" si="19"/>
        <v>0</v>
      </c>
      <c r="Q33" s="6">
        <f t="shared" si="19"/>
        <v>0</v>
      </c>
      <c r="R33" s="6">
        <f t="shared" si="19"/>
        <v>0</v>
      </c>
      <c r="S33" s="6">
        <f t="shared" si="19"/>
        <v>0</v>
      </c>
      <c r="T33" s="25"/>
    </row>
    <row r="34" spans="1:20" s="26" customFormat="1" ht="18" customHeight="1">
      <c r="A34" s="28"/>
      <c r="B34" s="28"/>
      <c r="C34" s="28"/>
      <c r="D34" s="21"/>
      <c r="E34" s="27" t="s">
        <v>20</v>
      </c>
      <c r="F34" s="6">
        <f t="shared" si="17"/>
        <v>0</v>
      </c>
      <c r="G34" s="6">
        <f t="shared" si="17"/>
        <v>0</v>
      </c>
      <c r="H34" s="6">
        <f t="shared" ref="H34:S34" si="20">SUM(H39)</f>
        <v>0</v>
      </c>
      <c r="I34" s="6">
        <f t="shared" si="20"/>
        <v>0</v>
      </c>
      <c r="J34" s="6">
        <f t="shared" si="20"/>
        <v>0</v>
      </c>
      <c r="K34" s="6">
        <f t="shared" si="20"/>
        <v>0</v>
      </c>
      <c r="L34" s="6">
        <f t="shared" si="20"/>
        <v>0</v>
      </c>
      <c r="M34" s="6">
        <f t="shared" si="20"/>
        <v>0</v>
      </c>
      <c r="N34" s="6">
        <f t="shared" si="20"/>
        <v>0</v>
      </c>
      <c r="O34" s="6">
        <f t="shared" si="20"/>
        <v>0</v>
      </c>
      <c r="P34" s="6">
        <f t="shared" si="20"/>
        <v>0</v>
      </c>
      <c r="Q34" s="6">
        <f t="shared" si="20"/>
        <v>0</v>
      </c>
      <c r="R34" s="6">
        <f t="shared" si="20"/>
        <v>0</v>
      </c>
      <c r="S34" s="6">
        <f t="shared" si="20"/>
        <v>0</v>
      </c>
      <c r="T34" s="25"/>
    </row>
    <row r="35" spans="1:20" s="26" customFormat="1" ht="18" customHeight="1">
      <c r="A35" s="28"/>
      <c r="B35" s="28"/>
      <c r="C35" s="28"/>
      <c r="D35" s="22"/>
      <c r="E35" s="27" t="s">
        <v>21</v>
      </c>
      <c r="F35" s="6">
        <f t="shared" si="17"/>
        <v>0</v>
      </c>
      <c r="G35" s="6">
        <f t="shared" si="17"/>
        <v>221783</v>
      </c>
      <c r="H35" s="6">
        <f t="shared" ref="H35:S35" si="21">SUM(H40)</f>
        <v>0</v>
      </c>
      <c r="I35" s="6">
        <f t="shared" si="21"/>
        <v>0</v>
      </c>
      <c r="J35" s="6">
        <f t="shared" si="21"/>
        <v>0</v>
      </c>
      <c r="K35" s="6">
        <f t="shared" si="21"/>
        <v>0</v>
      </c>
      <c r="L35" s="6">
        <f t="shared" si="21"/>
        <v>0</v>
      </c>
      <c r="M35" s="6">
        <f t="shared" si="21"/>
        <v>0</v>
      </c>
      <c r="N35" s="6">
        <f t="shared" si="21"/>
        <v>0</v>
      </c>
      <c r="O35" s="6">
        <f t="shared" si="21"/>
        <v>0</v>
      </c>
      <c r="P35" s="6">
        <f t="shared" si="21"/>
        <v>0</v>
      </c>
      <c r="Q35" s="6">
        <f t="shared" si="21"/>
        <v>221783</v>
      </c>
      <c r="R35" s="6">
        <f t="shared" si="21"/>
        <v>0</v>
      </c>
      <c r="S35" s="6">
        <f t="shared" si="21"/>
        <v>0</v>
      </c>
      <c r="T35" s="25"/>
    </row>
    <row r="36" spans="1:20" s="26" customFormat="1" ht="18" customHeight="1">
      <c r="A36" s="23" t="s">
        <v>124</v>
      </c>
      <c r="B36" s="24" t="s">
        <v>27</v>
      </c>
      <c r="C36" s="24" t="s">
        <v>28</v>
      </c>
      <c r="D36" s="23" t="s">
        <v>16</v>
      </c>
      <c r="E36" s="23"/>
      <c r="F36" s="6">
        <f t="shared" ref="F36:S36" si="22">SUM(F37:F40)</f>
        <v>0</v>
      </c>
      <c r="G36" s="6">
        <f t="shared" si="22"/>
        <v>221783</v>
      </c>
      <c r="H36" s="6">
        <f t="shared" si="22"/>
        <v>0</v>
      </c>
      <c r="I36" s="6">
        <f t="shared" si="22"/>
        <v>0</v>
      </c>
      <c r="J36" s="6">
        <f t="shared" si="22"/>
        <v>0</v>
      </c>
      <c r="K36" s="6">
        <f t="shared" si="22"/>
        <v>0</v>
      </c>
      <c r="L36" s="6">
        <f t="shared" si="22"/>
        <v>0</v>
      </c>
      <c r="M36" s="6">
        <f t="shared" si="22"/>
        <v>0</v>
      </c>
      <c r="N36" s="6">
        <f t="shared" si="22"/>
        <v>0</v>
      </c>
      <c r="O36" s="6">
        <f t="shared" si="22"/>
        <v>0</v>
      </c>
      <c r="P36" s="6">
        <f t="shared" si="22"/>
        <v>0</v>
      </c>
      <c r="Q36" s="6">
        <f t="shared" si="22"/>
        <v>221783</v>
      </c>
      <c r="R36" s="6">
        <f t="shared" si="22"/>
        <v>0</v>
      </c>
      <c r="S36" s="6">
        <f t="shared" si="22"/>
        <v>0</v>
      </c>
      <c r="T36" s="25"/>
    </row>
    <row r="37" spans="1:20" s="26" customFormat="1" ht="18" customHeight="1">
      <c r="A37" s="23"/>
      <c r="B37" s="24"/>
      <c r="C37" s="24"/>
      <c r="D37" s="20" t="s">
        <v>17</v>
      </c>
      <c r="E37" s="27" t="s">
        <v>18</v>
      </c>
      <c r="F37" s="6">
        <f t="shared" ref="F37:G40" si="23">H37+J37+L37+N37+P37+R37</f>
        <v>0</v>
      </c>
      <c r="G37" s="6">
        <f t="shared" si="23"/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25"/>
    </row>
    <row r="38" spans="1:20" s="26" customFormat="1" ht="18" customHeight="1">
      <c r="A38" s="23"/>
      <c r="B38" s="24"/>
      <c r="C38" s="24"/>
      <c r="D38" s="21"/>
      <c r="E38" s="27" t="s">
        <v>19</v>
      </c>
      <c r="F38" s="6">
        <f t="shared" si="23"/>
        <v>0</v>
      </c>
      <c r="G38" s="6">
        <f t="shared" si="23"/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25"/>
    </row>
    <row r="39" spans="1:20" s="26" customFormat="1" ht="18" customHeight="1">
      <c r="A39" s="23"/>
      <c r="B39" s="24"/>
      <c r="C39" s="24"/>
      <c r="D39" s="21"/>
      <c r="E39" s="27" t="s">
        <v>20</v>
      </c>
      <c r="F39" s="6">
        <f t="shared" si="23"/>
        <v>0</v>
      </c>
      <c r="G39" s="6">
        <f t="shared" si="23"/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25"/>
    </row>
    <row r="40" spans="1:20" s="26" customFormat="1" ht="18" customHeight="1">
      <c r="A40" s="23"/>
      <c r="B40" s="24"/>
      <c r="C40" s="24"/>
      <c r="D40" s="22"/>
      <c r="E40" s="27" t="s">
        <v>21</v>
      </c>
      <c r="F40" s="6">
        <f t="shared" si="23"/>
        <v>0</v>
      </c>
      <c r="G40" s="6">
        <f t="shared" si="23"/>
        <v>221783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221783</v>
      </c>
      <c r="R40" s="6">
        <v>0</v>
      </c>
      <c r="S40" s="6">
        <v>0</v>
      </c>
      <c r="T40" s="25"/>
    </row>
    <row r="41" spans="1:20" s="26" customFormat="1" ht="18" customHeight="1">
      <c r="A41" s="28" t="s">
        <v>29</v>
      </c>
      <c r="B41" s="28"/>
      <c r="C41" s="28"/>
      <c r="D41" s="23" t="s">
        <v>16</v>
      </c>
      <c r="E41" s="23"/>
      <c r="F41" s="6">
        <f>SUM(F42:F45)</f>
        <v>2600</v>
      </c>
      <c r="G41" s="6">
        <f>SUM(G42:G45)</f>
        <v>40000</v>
      </c>
      <c r="H41" s="6">
        <f t="shared" ref="H41:S41" si="24">SUM(H46)</f>
        <v>0</v>
      </c>
      <c r="I41" s="6">
        <f t="shared" si="24"/>
        <v>0</v>
      </c>
      <c r="J41" s="6">
        <f t="shared" si="24"/>
        <v>0</v>
      </c>
      <c r="K41" s="6">
        <f t="shared" si="24"/>
        <v>0</v>
      </c>
      <c r="L41" s="6">
        <f t="shared" si="24"/>
        <v>0</v>
      </c>
      <c r="M41" s="6">
        <f t="shared" si="24"/>
        <v>0</v>
      </c>
      <c r="N41" s="6">
        <f t="shared" si="24"/>
        <v>2600</v>
      </c>
      <c r="O41" s="6">
        <f t="shared" si="24"/>
        <v>0</v>
      </c>
      <c r="P41" s="6">
        <f t="shared" si="24"/>
        <v>0</v>
      </c>
      <c r="Q41" s="6">
        <f t="shared" si="24"/>
        <v>40000</v>
      </c>
      <c r="R41" s="6">
        <f t="shared" si="24"/>
        <v>0</v>
      </c>
      <c r="S41" s="6">
        <f t="shared" si="24"/>
        <v>0</v>
      </c>
      <c r="T41" s="25"/>
    </row>
    <row r="42" spans="1:20" s="26" customFormat="1" ht="18" customHeight="1">
      <c r="A42" s="28"/>
      <c r="B42" s="28"/>
      <c r="C42" s="28"/>
      <c r="D42" s="20" t="s">
        <v>17</v>
      </c>
      <c r="E42" s="27" t="s">
        <v>18</v>
      </c>
      <c r="F42" s="6">
        <f t="shared" ref="F42:G45" si="25">H42+J42+L42+N42+P42+R42</f>
        <v>0</v>
      </c>
      <c r="G42" s="6">
        <f t="shared" si="25"/>
        <v>38800</v>
      </c>
      <c r="H42" s="6">
        <f t="shared" ref="H42:S42" si="26">SUM(H47)</f>
        <v>0</v>
      </c>
      <c r="I42" s="6">
        <f t="shared" si="26"/>
        <v>0</v>
      </c>
      <c r="J42" s="6">
        <f t="shared" si="26"/>
        <v>0</v>
      </c>
      <c r="K42" s="6">
        <f t="shared" si="26"/>
        <v>0</v>
      </c>
      <c r="L42" s="6">
        <f t="shared" si="26"/>
        <v>0</v>
      </c>
      <c r="M42" s="6">
        <f t="shared" si="26"/>
        <v>0</v>
      </c>
      <c r="N42" s="6">
        <f t="shared" si="26"/>
        <v>0</v>
      </c>
      <c r="O42" s="6">
        <f t="shared" si="26"/>
        <v>0</v>
      </c>
      <c r="P42" s="6">
        <f t="shared" si="26"/>
        <v>0</v>
      </c>
      <c r="Q42" s="6">
        <f t="shared" si="26"/>
        <v>38800</v>
      </c>
      <c r="R42" s="6">
        <f t="shared" si="26"/>
        <v>0</v>
      </c>
      <c r="S42" s="6">
        <f t="shared" si="26"/>
        <v>0</v>
      </c>
      <c r="T42" s="25"/>
    </row>
    <row r="43" spans="1:20" s="26" customFormat="1" ht="18" customHeight="1">
      <c r="A43" s="28"/>
      <c r="B43" s="28"/>
      <c r="C43" s="28"/>
      <c r="D43" s="21"/>
      <c r="E43" s="27" t="s">
        <v>19</v>
      </c>
      <c r="F43" s="6">
        <f t="shared" si="25"/>
        <v>0</v>
      </c>
      <c r="G43" s="6">
        <f t="shared" si="25"/>
        <v>1199.5999999999999</v>
      </c>
      <c r="H43" s="6">
        <f t="shared" ref="H43:S43" si="27">SUM(H48)</f>
        <v>0</v>
      </c>
      <c r="I43" s="6">
        <f t="shared" si="27"/>
        <v>0</v>
      </c>
      <c r="J43" s="6">
        <f t="shared" si="27"/>
        <v>0</v>
      </c>
      <c r="K43" s="6">
        <f t="shared" si="27"/>
        <v>0</v>
      </c>
      <c r="L43" s="6">
        <f t="shared" si="27"/>
        <v>0</v>
      </c>
      <c r="M43" s="6">
        <f t="shared" si="27"/>
        <v>0</v>
      </c>
      <c r="N43" s="6">
        <f t="shared" si="27"/>
        <v>0</v>
      </c>
      <c r="O43" s="6">
        <f t="shared" si="27"/>
        <v>0</v>
      </c>
      <c r="P43" s="6">
        <f t="shared" si="27"/>
        <v>0</v>
      </c>
      <c r="Q43" s="6">
        <f t="shared" si="27"/>
        <v>1199.5999999999999</v>
      </c>
      <c r="R43" s="6">
        <f t="shared" si="27"/>
        <v>0</v>
      </c>
      <c r="S43" s="6">
        <f t="shared" si="27"/>
        <v>0</v>
      </c>
      <c r="T43" s="25"/>
    </row>
    <row r="44" spans="1:20" s="26" customFormat="1" ht="18" customHeight="1">
      <c r="A44" s="28"/>
      <c r="B44" s="28"/>
      <c r="C44" s="28"/>
      <c r="D44" s="21"/>
      <c r="E44" s="27" t="s">
        <v>20</v>
      </c>
      <c r="F44" s="6">
        <f t="shared" si="25"/>
        <v>2600</v>
      </c>
      <c r="G44" s="6">
        <f t="shared" si="25"/>
        <v>0.4</v>
      </c>
      <c r="H44" s="6">
        <f t="shared" ref="H44:S44" si="28">SUM(H49)</f>
        <v>0</v>
      </c>
      <c r="I44" s="6">
        <f t="shared" si="28"/>
        <v>0</v>
      </c>
      <c r="J44" s="6">
        <f t="shared" si="28"/>
        <v>0</v>
      </c>
      <c r="K44" s="6">
        <f t="shared" si="28"/>
        <v>0</v>
      </c>
      <c r="L44" s="6">
        <f t="shared" si="28"/>
        <v>0</v>
      </c>
      <c r="M44" s="6">
        <f t="shared" si="28"/>
        <v>0</v>
      </c>
      <c r="N44" s="6">
        <f t="shared" si="28"/>
        <v>2600</v>
      </c>
      <c r="O44" s="6">
        <f t="shared" si="28"/>
        <v>0</v>
      </c>
      <c r="P44" s="6">
        <f t="shared" si="28"/>
        <v>0</v>
      </c>
      <c r="Q44" s="6">
        <f t="shared" si="28"/>
        <v>0.4</v>
      </c>
      <c r="R44" s="6">
        <f t="shared" si="28"/>
        <v>0</v>
      </c>
      <c r="S44" s="6">
        <f t="shared" si="28"/>
        <v>0</v>
      </c>
      <c r="T44" s="25"/>
    </row>
    <row r="45" spans="1:20" s="26" customFormat="1" ht="18" customHeight="1">
      <c r="A45" s="28"/>
      <c r="B45" s="28"/>
      <c r="C45" s="28"/>
      <c r="D45" s="22"/>
      <c r="E45" s="27" t="s">
        <v>21</v>
      </c>
      <c r="F45" s="6">
        <f t="shared" si="25"/>
        <v>0</v>
      </c>
      <c r="G45" s="6">
        <f t="shared" si="25"/>
        <v>0</v>
      </c>
      <c r="H45" s="6">
        <f t="shared" ref="H45:S45" si="29">SUM(H50)</f>
        <v>0</v>
      </c>
      <c r="I45" s="6">
        <f t="shared" si="29"/>
        <v>0</v>
      </c>
      <c r="J45" s="6">
        <f t="shared" si="29"/>
        <v>0</v>
      </c>
      <c r="K45" s="6">
        <f t="shared" si="29"/>
        <v>0</v>
      </c>
      <c r="L45" s="6">
        <f t="shared" si="29"/>
        <v>0</v>
      </c>
      <c r="M45" s="6">
        <f t="shared" si="29"/>
        <v>0</v>
      </c>
      <c r="N45" s="6">
        <f t="shared" si="29"/>
        <v>0</v>
      </c>
      <c r="O45" s="6">
        <f t="shared" si="29"/>
        <v>0</v>
      </c>
      <c r="P45" s="6">
        <f t="shared" si="29"/>
        <v>0</v>
      </c>
      <c r="Q45" s="6">
        <f t="shared" si="29"/>
        <v>0</v>
      </c>
      <c r="R45" s="6">
        <f t="shared" si="29"/>
        <v>0</v>
      </c>
      <c r="S45" s="6">
        <f t="shared" si="29"/>
        <v>0</v>
      </c>
      <c r="T45" s="25"/>
    </row>
    <row r="46" spans="1:20" s="26" customFormat="1" ht="18" customHeight="1">
      <c r="A46" s="23" t="s">
        <v>124</v>
      </c>
      <c r="B46" s="24" t="s">
        <v>30</v>
      </c>
      <c r="C46" s="24" t="s">
        <v>31</v>
      </c>
      <c r="D46" s="23" t="s">
        <v>16</v>
      </c>
      <c r="E46" s="23"/>
      <c r="F46" s="6">
        <f t="shared" ref="F46:S46" si="30">SUM(F47:F50)</f>
        <v>2600</v>
      </c>
      <c r="G46" s="6">
        <f t="shared" si="30"/>
        <v>40000</v>
      </c>
      <c r="H46" s="6">
        <f t="shared" si="30"/>
        <v>0</v>
      </c>
      <c r="I46" s="6">
        <f t="shared" si="30"/>
        <v>0</v>
      </c>
      <c r="J46" s="6">
        <f t="shared" si="30"/>
        <v>0</v>
      </c>
      <c r="K46" s="6">
        <f t="shared" si="30"/>
        <v>0</v>
      </c>
      <c r="L46" s="6">
        <f t="shared" si="30"/>
        <v>0</v>
      </c>
      <c r="M46" s="6">
        <f t="shared" si="30"/>
        <v>0</v>
      </c>
      <c r="N46" s="6">
        <f t="shared" si="30"/>
        <v>2600</v>
      </c>
      <c r="O46" s="6">
        <f t="shared" si="30"/>
        <v>0</v>
      </c>
      <c r="P46" s="6">
        <f t="shared" si="30"/>
        <v>0</v>
      </c>
      <c r="Q46" s="6">
        <f t="shared" si="30"/>
        <v>40000</v>
      </c>
      <c r="R46" s="6">
        <f t="shared" si="30"/>
        <v>0</v>
      </c>
      <c r="S46" s="6">
        <f t="shared" si="30"/>
        <v>0</v>
      </c>
      <c r="T46" s="25"/>
    </row>
    <row r="47" spans="1:20" s="26" customFormat="1" ht="18" customHeight="1">
      <c r="A47" s="23"/>
      <c r="B47" s="24"/>
      <c r="C47" s="24"/>
      <c r="D47" s="20" t="s">
        <v>17</v>
      </c>
      <c r="E47" s="27" t="s">
        <v>18</v>
      </c>
      <c r="F47" s="6">
        <f t="shared" ref="F47:G50" si="31">H47+J47+L47+N47+P47+R47</f>
        <v>0</v>
      </c>
      <c r="G47" s="6">
        <f t="shared" si="31"/>
        <v>38800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38800</v>
      </c>
      <c r="R47" s="6">
        <v>0</v>
      </c>
      <c r="S47" s="6">
        <v>0</v>
      </c>
      <c r="T47" s="25"/>
    </row>
    <row r="48" spans="1:20" s="26" customFormat="1" ht="18" customHeight="1">
      <c r="A48" s="23"/>
      <c r="B48" s="24"/>
      <c r="C48" s="24"/>
      <c r="D48" s="21"/>
      <c r="E48" s="27" t="s">
        <v>19</v>
      </c>
      <c r="F48" s="6">
        <f t="shared" si="31"/>
        <v>0</v>
      </c>
      <c r="G48" s="6">
        <f t="shared" si="31"/>
        <v>1199.5999999999999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1199.5999999999999</v>
      </c>
      <c r="R48" s="6">
        <v>0</v>
      </c>
      <c r="S48" s="6">
        <v>0</v>
      </c>
      <c r="T48" s="25"/>
    </row>
    <row r="49" spans="1:20" s="26" customFormat="1" ht="18" customHeight="1">
      <c r="A49" s="23"/>
      <c r="B49" s="24"/>
      <c r="C49" s="24"/>
      <c r="D49" s="21"/>
      <c r="E49" s="27" t="s">
        <v>20</v>
      </c>
      <c r="F49" s="6">
        <f t="shared" si="31"/>
        <v>2600</v>
      </c>
      <c r="G49" s="6">
        <f t="shared" si="31"/>
        <v>0.4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2600</v>
      </c>
      <c r="O49" s="6">
        <v>0</v>
      </c>
      <c r="P49" s="6">
        <v>0</v>
      </c>
      <c r="Q49" s="6">
        <v>0.4</v>
      </c>
      <c r="R49" s="6">
        <v>0</v>
      </c>
      <c r="S49" s="6">
        <v>0</v>
      </c>
      <c r="T49" s="25"/>
    </row>
    <row r="50" spans="1:20" s="26" customFormat="1" ht="18" customHeight="1">
      <c r="A50" s="23"/>
      <c r="B50" s="24"/>
      <c r="C50" s="24"/>
      <c r="D50" s="22"/>
      <c r="E50" s="27" t="s">
        <v>21</v>
      </c>
      <c r="F50" s="6">
        <f t="shared" si="31"/>
        <v>0</v>
      </c>
      <c r="G50" s="6">
        <f t="shared" si="31"/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25"/>
    </row>
    <row r="51" spans="1:20" s="26" customFormat="1" ht="18" customHeight="1">
      <c r="A51" s="28" t="s">
        <v>32</v>
      </c>
      <c r="B51" s="28"/>
      <c r="C51" s="28"/>
      <c r="D51" s="23" t="s">
        <v>16</v>
      </c>
      <c r="E51" s="23"/>
      <c r="F51" s="6">
        <f>SUM(F52:F55)</f>
        <v>84256.209999999992</v>
      </c>
      <c r="G51" s="6">
        <f>SUM(G52:G55)</f>
        <v>1266380.4400000002</v>
      </c>
      <c r="H51" s="6">
        <f t="shared" ref="H51:S51" si="32">SUM(H56,H61,H66,H71,H76,H81,H86,H91,H96,H101,H106,H111,H116,H121)</f>
        <v>3531.21</v>
      </c>
      <c r="I51" s="6">
        <f t="shared" si="32"/>
        <v>0</v>
      </c>
      <c r="J51" s="6">
        <f t="shared" si="32"/>
        <v>7800</v>
      </c>
      <c r="K51" s="6">
        <f t="shared" si="32"/>
        <v>24180.44</v>
      </c>
      <c r="L51" s="6">
        <f t="shared" si="32"/>
        <v>22100</v>
      </c>
      <c r="M51" s="6">
        <f t="shared" si="32"/>
        <v>120000</v>
      </c>
      <c r="N51" s="6">
        <f t="shared" si="32"/>
        <v>48225</v>
      </c>
      <c r="O51" s="6">
        <f t="shared" si="32"/>
        <v>140000</v>
      </c>
      <c r="P51" s="6">
        <f t="shared" si="32"/>
        <v>2600</v>
      </c>
      <c r="Q51" s="6">
        <f t="shared" si="32"/>
        <v>622200</v>
      </c>
      <c r="R51" s="6">
        <f t="shared" si="32"/>
        <v>0</v>
      </c>
      <c r="S51" s="6">
        <f t="shared" si="32"/>
        <v>360000</v>
      </c>
      <c r="T51" s="25"/>
    </row>
    <row r="52" spans="1:20" s="26" customFormat="1" ht="18" customHeight="1">
      <c r="A52" s="28"/>
      <c r="B52" s="28"/>
      <c r="C52" s="28"/>
      <c r="D52" s="20" t="s">
        <v>17</v>
      </c>
      <c r="E52" s="27" t="s">
        <v>18</v>
      </c>
      <c r="F52" s="6">
        <f t="shared" ref="F52:G55" si="33">H52+J52+L52+N52+P52+R52</f>
        <v>0</v>
      </c>
      <c r="G52" s="6">
        <f t="shared" si="33"/>
        <v>1228389.1000000001</v>
      </c>
      <c r="H52" s="6">
        <f t="shared" ref="H52:S52" si="34">SUM(H57,H62,H67,H72,H77,H82,H87,H92,H97,H102,H107,H112,H117,H122)</f>
        <v>0</v>
      </c>
      <c r="I52" s="6">
        <f t="shared" si="34"/>
        <v>0</v>
      </c>
      <c r="J52" s="6">
        <f t="shared" si="34"/>
        <v>0</v>
      </c>
      <c r="K52" s="6">
        <f t="shared" si="34"/>
        <v>23455.1</v>
      </c>
      <c r="L52" s="6">
        <f t="shared" si="34"/>
        <v>0</v>
      </c>
      <c r="M52" s="6">
        <f t="shared" si="34"/>
        <v>116400</v>
      </c>
      <c r="N52" s="6">
        <f t="shared" si="34"/>
        <v>0</v>
      </c>
      <c r="O52" s="6">
        <f t="shared" si="34"/>
        <v>135800</v>
      </c>
      <c r="P52" s="6">
        <f t="shared" si="34"/>
        <v>0</v>
      </c>
      <c r="Q52" s="6">
        <f t="shared" si="34"/>
        <v>603534</v>
      </c>
      <c r="R52" s="6">
        <f t="shared" si="34"/>
        <v>0</v>
      </c>
      <c r="S52" s="6">
        <f t="shared" si="34"/>
        <v>349200</v>
      </c>
      <c r="T52" s="25"/>
    </row>
    <row r="53" spans="1:20" s="26" customFormat="1" ht="18" customHeight="1">
      <c r="A53" s="28"/>
      <c r="B53" s="28"/>
      <c r="C53" s="28"/>
      <c r="D53" s="21"/>
      <c r="E53" s="27" t="s">
        <v>19</v>
      </c>
      <c r="F53" s="6">
        <f t="shared" si="33"/>
        <v>0</v>
      </c>
      <c r="G53" s="6">
        <f t="shared" si="33"/>
        <v>37978.300000000003</v>
      </c>
      <c r="H53" s="6">
        <f t="shared" ref="H53:S53" si="35">SUM(H58,H63,H68,H73,H78,H83,H88,H93,H98,H103,H108,H113,H118,H123)</f>
        <v>0</v>
      </c>
      <c r="I53" s="6">
        <f t="shared" si="35"/>
        <v>0</v>
      </c>
      <c r="J53" s="6">
        <f t="shared" si="35"/>
        <v>0</v>
      </c>
      <c r="K53" s="6">
        <f t="shared" si="35"/>
        <v>725.09999999999991</v>
      </c>
      <c r="L53" s="6">
        <f t="shared" si="35"/>
        <v>0</v>
      </c>
      <c r="M53" s="6">
        <f t="shared" si="35"/>
        <v>3598.7999999999997</v>
      </c>
      <c r="N53" s="6">
        <f t="shared" si="35"/>
        <v>0</v>
      </c>
      <c r="O53" s="6">
        <f t="shared" si="35"/>
        <v>4198.5</v>
      </c>
      <c r="P53" s="6">
        <f t="shared" si="35"/>
        <v>0</v>
      </c>
      <c r="Q53" s="6">
        <f t="shared" si="35"/>
        <v>18659.5</v>
      </c>
      <c r="R53" s="6">
        <f t="shared" si="35"/>
        <v>0</v>
      </c>
      <c r="S53" s="6">
        <f t="shared" si="35"/>
        <v>10796.4</v>
      </c>
      <c r="T53" s="25"/>
    </row>
    <row r="54" spans="1:20" s="26" customFormat="1" ht="18" customHeight="1">
      <c r="A54" s="28"/>
      <c r="B54" s="28"/>
      <c r="C54" s="28"/>
      <c r="D54" s="21"/>
      <c r="E54" s="27" t="s">
        <v>20</v>
      </c>
      <c r="F54" s="6">
        <f t="shared" si="33"/>
        <v>84256.209999999992</v>
      </c>
      <c r="G54" s="6">
        <f t="shared" si="33"/>
        <v>13.040000000000001</v>
      </c>
      <c r="H54" s="6">
        <f t="shared" ref="H54:S54" si="36">SUM(H59,H64,H69,H74,H79,H84,H89,H94,H99,H104,H109,H114,H119,H124)</f>
        <v>3531.21</v>
      </c>
      <c r="I54" s="6">
        <f t="shared" si="36"/>
        <v>0</v>
      </c>
      <c r="J54" s="6">
        <f t="shared" si="36"/>
        <v>7800</v>
      </c>
      <c r="K54" s="6">
        <f t="shared" si="36"/>
        <v>0.24</v>
      </c>
      <c r="L54" s="6">
        <f t="shared" si="36"/>
        <v>22100</v>
      </c>
      <c r="M54" s="6">
        <f t="shared" si="36"/>
        <v>1.2000000000000002</v>
      </c>
      <c r="N54" s="6">
        <f t="shared" si="36"/>
        <v>48225</v>
      </c>
      <c r="O54" s="6">
        <f t="shared" si="36"/>
        <v>1.5</v>
      </c>
      <c r="P54" s="6">
        <f t="shared" si="36"/>
        <v>2600</v>
      </c>
      <c r="Q54" s="6">
        <f t="shared" si="36"/>
        <v>6.5</v>
      </c>
      <c r="R54" s="6">
        <f t="shared" si="36"/>
        <v>0</v>
      </c>
      <c r="S54" s="6">
        <f t="shared" si="36"/>
        <v>3.6</v>
      </c>
      <c r="T54" s="25"/>
    </row>
    <row r="55" spans="1:20" s="26" customFormat="1" ht="18" customHeight="1">
      <c r="A55" s="28"/>
      <c r="B55" s="28"/>
      <c r="C55" s="28"/>
      <c r="D55" s="22"/>
      <c r="E55" s="27" t="s">
        <v>21</v>
      </c>
      <c r="F55" s="6">
        <f t="shared" si="33"/>
        <v>0</v>
      </c>
      <c r="G55" s="6">
        <f t="shared" si="33"/>
        <v>0</v>
      </c>
      <c r="H55" s="6">
        <f t="shared" ref="H55:S55" si="37">SUM(H60,H65,H70,H75,H80,H85,H90,H95,H100,H105,H110,H115,H120,H125)</f>
        <v>0</v>
      </c>
      <c r="I55" s="6">
        <f t="shared" si="37"/>
        <v>0</v>
      </c>
      <c r="J55" s="6">
        <f t="shared" si="37"/>
        <v>0</v>
      </c>
      <c r="K55" s="6">
        <f t="shared" si="37"/>
        <v>0</v>
      </c>
      <c r="L55" s="6">
        <f t="shared" si="37"/>
        <v>0</v>
      </c>
      <c r="M55" s="6">
        <f t="shared" si="37"/>
        <v>0</v>
      </c>
      <c r="N55" s="6">
        <f t="shared" si="37"/>
        <v>0</v>
      </c>
      <c r="O55" s="6">
        <f t="shared" si="37"/>
        <v>0</v>
      </c>
      <c r="P55" s="6">
        <f t="shared" si="37"/>
        <v>0</v>
      </c>
      <c r="Q55" s="6">
        <f t="shared" si="37"/>
        <v>0</v>
      </c>
      <c r="R55" s="6">
        <f t="shared" si="37"/>
        <v>0</v>
      </c>
      <c r="S55" s="6">
        <f t="shared" si="37"/>
        <v>0</v>
      </c>
      <c r="T55" s="25"/>
    </row>
    <row r="56" spans="1:20" s="26" customFormat="1" ht="18" customHeight="1">
      <c r="A56" s="23" t="s">
        <v>124</v>
      </c>
      <c r="B56" s="24" t="s">
        <v>33</v>
      </c>
      <c r="C56" s="24" t="s">
        <v>34</v>
      </c>
      <c r="D56" s="23" t="s">
        <v>16</v>
      </c>
      <c r="E56" s="23"/>
      <c r="F56" s="6">
        <f t="shared" ref="F56:S56" si="38">SUM(F57:F60)</f>
        <v>16250</v>
      </c>
      <c r="G56" s="6">
        <f t="shared" si="38"/>
        <v>250000</v>
      </c>
      <c r="H56" s="6">
        <f t="shared" si="38"/>
        <v>0</v>
      </c>
      <c r="I56" s="6">
        <f t="shared" si="38"/>
        <v>0</v>
      </c>
      <c r="J56" s="6">
        <f t="shared" si="38"/>
        <v>0</v>
      </c>
      <c r="K56" s="6">
        <f t="shared" si="38"/>
        <v>0</v>
      </c>
      <c r="L56" s="6">
        <f t="shared" si="38"/>
        <v>0</v>
      </c>
      <c r="M56" s="6">
        <f t="shared" si="38"/>
        <v>0</v>
      </c>
      <c r="N56" s="6">
        <f t="shared" si="38"/>
        <v>16250</v>
      </c>
      <c r="O56" s="6">
        <f t="shared" si="38"/>
        <v>0</v>
      </c>
      <c r="P56" s="6">
        <f t="shared" si="38"/>
        <v>0</v>
      </c>
      <c r="Q56" s="6">
        <f t="shared" si="38"/>
        <v>115000</v>
      </c>
      <c r="R56" s="6">
        <f t="shared" si="38"/>
        <v>0</v>
      </c>
      <c r="S56" s="6">
        <f t="shared" si="38"/>
        <v>135000</v>
      </c>
      <c r="T56" s="25"/>
    </row>
    <row r="57" spans="1:20" s="26" customFormat="1" ht="18" customHeight="1">
      <c r="A57" s="23"/>
      <c r="B57" s="24"/>
      <c r="C57" s="24"/>
      <c r="D57" s="20" t="s">
        <v>17</v>
      </c>
      <c r="E57" s="27" t="s">
        <v>18</v>
      </c>
      <c r="F57" s="6">
        <f t="shared" ref="F57:G60" si="39">H57+J57+L57+N57+P57+R57</f>
        <v>0</v>
      </c>
      <c r="G57" s="6">
        <f t="shared" si="39"/>
        <v>242500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111550</v>
      </c>
      <c r="R57" s="6">
        <v>0</v>
      </c>
      <c r="S57" s="6">
        <v>130950</v>
      </c>
      <c r="T57" s="25"/>
    </row>
    <row r="58" spans="1:20" s="26" customFormat="1" ht="18" customHeight="1">
      <c r="A58" s="23"/>
      <c r="B58" s="24"/>
      <c r="C58" s="24"/>
      <c r="D58" s="21"/>
      <c r="E58" s="27" t="s">
        <v>19</v>
      </c>
      <c r="F58" s="6">
        <f t="shared" si="39"/>
        <v>0</v>
      </c>
      <c r="G58" s="6">
        <f t="shared" si="39"/>
        <v>7497.6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3448.8</v>
      </c>
      <c r="R58" s="6">
        <v>0</v>
      </c>
      <c r="S58" s="6">
        <v>4048.8</v>
      </c>
      <c r="T58" s="25"/>
    </row>
    <row r="59" spans="1:20" s="26" customFormat="1" ht="18" customHeight="1">
      <c r="A59" s="23"/>
      <c r="B59" s="24"/>
      <c r="C59" s="24"/>
      <c r="D59" s="21"/>
      <c r="E59" s="27" t="s">
        <v>20</v>
      </c>
      <c r="F59" s="6">
        <f t="shared" si="39"/>
        <v>16250</v>
      </c>
      <c r="G59" s="6">
        <f t="shared" si="39"/>
        <v>2.4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16250</v>
      </c>
      <c r="O59" s="6">
        <v>0</v>
      </c>
      <c r="P59" s="6">
        <v>0</v>
      </c>
      <c r="Q59" s="6">
        <v>1.2</v>
      </c>
      <c r="R59" s="6">
        <v>0</v>
      </c>
      <c r="S59" s="6">
        <v>1.2</v>
      </c>
      <c r="T59" s="25"/>
    </row>
    <row r="60" spans="1:20" s="26" customFormat="1" ht="18" customHeight="1">
      <c r="A60" s="23"/>
      <c r="B60" s="24"/>
      <c r="C60" s="24"/>
      <c r="D60" s="22"/>
      <c r="E60" s="27" t="s">
        <v>21</v>
      </c>
      <c r="F60" s="6">
        <f t="shared" si="39"/>
        <v>0</v>
      </c>
      <c r="G60" s="6">
        <f t="shared" si="39"/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25"/>
    </row>
    <row r="61" spans="1:20" s="26" customFormat="1" ht="18" customHeight="1">
      <c r="A61" s="23" t="s">
        <v>125</v>
      </c>
      <c r="B61" s="24" t="s">
        <v>33</v>
      </c>
      <c r="C61" s="24" t="s">
        <v>35</v>
      </c>
      <c r="D61" s="23" t="s">
        <v>16</v>
      </c>
      <c r="E61" s="23"/>
      <c r="F61" s="6">
        <f t="shared" ref="F61:S61" si="40">SUM(F62:F65)</f>
        <v>19175</v>
      </c>
      <c r="G61" s="6">
        <f t="shared" si="40"/>
        <v>295000</v>
      </c>
      <c r="H61" s="6">
        <f t="shared" si="40"/>
        <v>0</v>
      </c>
      <c r="I61" s="6">
        <f t="shared" si="40"/>
        <v>0</v>
      </c>
      <c r="J61" s="6">
        <f t="shared" si="40"/>
        <v>0</v>
      </c>
      <c r="K61" s="6">
        <f t="shared" si="40"/>
        <v>0</v>
      </c>
      <c r="L61" s="6">
        <f t="shared" si="40"/>
        <v>19175</v>
      </c>
      <c r="M61" s="6">
        <f t="shared" si="40"/>
        <v>0</v>
      </c>
      <c r="N61" s="6">
        <f t="shared" si="40"/>
        <v>0</v>
      </c>
      <c r="O61" s="6">
        <f t="shared" si="40"/>
        <v>95000</v>
      </c>
      <c r="P61" s="6">
        <f t="shared" si="40"/>
        <v>0</v>
      </c>
      <c r="Q61" s="6">
        <f t="shared" si="40"/>
        <v>200000</v>
      </c>
      <c r="R61" s="6">
        <f t="shared" si="40"/>
        <v>0</v>
      </c>
      <c r="S61" s="6">
        <f t="shared" si="40"/>
        <v>0</v>
      </c>
      <c r="T61" s="25"/>
    </row>
    <row r="62" spans="1:20" s="26" customFormat="1" ht="18" customHeight="1">
      <c r="A62" s="23"/>
      <c r="B62" s="24"/>
      <c r="C62" s="24"/>
      <c r="D62" s="20" t="s">
        <v>17</v>
      </c>
      <c r="E62" s="27" t="s">
        <v>18</v>
      </c>
      <c r="F62" s="6">
        <f t="shared" ref="F62:G65" si="41">H62+J62+L62+N62+P62+R62</f>
        <v>0</v>
      </c>
      <c r="G62" s="6">
        <f t="shared" si="41"/>
        <v>286150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92150</v>
      </c>
      <c r="P62" s="6">
        <v>0</v>
      </c>
      <c r="Q62" s="6">
        <v>194000</v>
      </c>
      <c r="R62" s="6">
        <v>0</v>
      </c>
      <c r="S62" s="6">
        <v>0</v>
      </c>
      <c r="T62" s="25"/>
    </row>
    <row r="63" spans="1:20" s="26" customFormat="1" ht="18" customHeight="1">
      <c r="A63" s="23"/>
      <c r="B63" s="24"/>
      <c r="C63" s="24"/>
      <c r="D63" s="21"/>
      <c r="E63" s="27" t="s">
        <v>19</v>
      </c>
      <c r="F63" s="6">
        <f t="shared" si="41"/>
        <v>0</v>
      </c>
      <c r="G63" s="6">
        <f t="shared" si="41"/>
        <v>8847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2849</v>
      </c>
      <c r="P63" s="6">
        <v>0</v>
      </c>
      <c r="Q63" s="6">
        <v>5998</v>
      </c>
      <c r="R63" s="6">
        <v>0</v>
      </c>
      <c r="S63" s="6">
        <v>0</v>
      </c>
      <c r="T63" s="25"/>
    </row>
    <row r="64" spans="1:20" s="26" customFormat="1" ht="18" customHeight="1">
      <c r="A64" s="23"/>
      <c r="B64" s="24"/>
      <c r="C64" s="24"/>
      <c r="D64" s="21"/>
      <c r="E64" s="27" t="s">
        <v>20</v>
      </c>
      <c r="F64" s="6">
        <f t="shared" si="41"/>
        <v>19175</v>
      </c>
      <c r="G64" s="6">
        <f t="shared" si="41"/>
        <v>3</v>
      </c>
      <c r="H64" s="6">
        <v>0</v>
      </c>
      <c r="I64" s="6">
        <v>0</v>
      </c>
      <c r="J64" s="6">
        <v>0</v>
      </c>
      <c r="K64" s="6">
        <v>0</v>
      </c>
      <c r="L64" s="6">
        <v>19175</v>
      </c>
      <c r="M64" s="6">
        <v>0</v>
      </c>
      <c r="N64" s="6">
        <v>0</v>
      </c>
      <c r="O64" s="6">
        <v>1</v>
      </c>
      <c r="P64" s="6">
        <v>0</v>
      </c>
      <c r="Q64" s="6">
        <v>2</v>
      </c>
      <c r="R64" s="6">
        <v>0</v>
      </c>
      <c r="S64" s="6">
        <v>0</v>
      </c>
      <c r="T64" s="25"/>
    </row>
    <row r="65" spans="1:20" s="26" customFormat="1" ht="18" customHeight="1">
      <c r="A65" s="23"/>
      <c r="B65" s="24"/>
      <c r="C65" s="24"/>
      <c r="D65" s="22"/>
      <c r="E65" s="27" t="s">
        <v>21</v>
      </c>
      <c r="F65" s="6">
        <f t="shared" si="41"/>
        <v>0</v>
      </c>
      <c r="G65" s="6">
        <f t="shared" si="41"/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25"/>
    </row>
    <row r="66" spans="1:20" s="26" customFormat="1" ht="18" customHeight="1">
      <c r="A66" s="23" t="s">
        <v>126</v>
      </c>
      <c r="B66" s="24" t="s">
        <v>33</v>
      </c>
      <c r="C66" s="24" t="s">
        <v>36</v>
      </c>
      <c r="D66" s="23" t="s">
        <v>16</v>
      </c>
      <c r="E66" s="23"/>
      <c r="F66" s="6">
        <f t="shared" ref="F66:S66" si="42">SUM(F67:F70)</f>
        <v>19300</v>
      </c>
      <c r="G66" s="6">
        <f t="shared" si="42"/>
        <v>297200</v>
      </c>
      <c r="H66" s="6">
        <f t="shared" si="42"/>
        <v>0</v>
      </c>
      <c r="I66" s="6">
        <f t="shared" si="42"/>
        <v>0</v>
      </c>
      <c r="J66" s="6">
        <f t="shared" si="42"/>
        <v>0</v>
      </c>
      <c r="K66" s="6">
        <f t="shared" si="42"/>
        <v>0</v>
      </c>
      <c r="L66" s="6">
        <f t="shared" si="42"/>
        <v>0</v>
      </c>
      <c r="M66" s="6">
        <f t="shared" si="42"/>
        <v>0</v>
      </c>
      <c r="N66" s="6">
        <f t="shared" si="42"/>
        <v>19300</v>
      </c>
      <c r="O66" s="6">
        <f t="shared" si="42"/>
        <v>0</v>
      </c>
      <c r="P66" s="6">
        <f t="shared" si="42"/>
        <v>0</v>
      </c>
      <c r="Q66" s="6">
        <f t="shared" si="42"/>
        <v>112200</v>
      </c>
      <c r="R66" s="6">
        <f t="shared" si="42"/>
        <v>0</v>
      </c>
      <c r="S66" s="6">
        <f t="shared" si="42"/>
        <v>185000</v>
      </c>
      <c r="T66" s="25"/>
    </row>
    <row r="67" spans="1:20" s="26" customFormat="1" ht="18" customHeight="1">
      <c r="A67" s="23"/>
      <c r="B67" s="24"/>
      <c r="C67" s="24"/>
      <c r="D67" s="20" t="s">
        <v>17</v>
      </c>
      <c r="E67" s="27" t="s">
        <v>18</v>
      </c>
      <c r="F67" s="6">
        <f t="shared" ref="F67:G70" si="43">H67+J67+L67+N67+P67+R67</f>
        <v>0</v>
      </c>
      <c r="G67" s="6">
        <f t="shared" si="43"/>
        <v>288284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108834</v>
      </c>
      <c r="R67" s="6">
        <v>0</v>
      </c>
      <c r="S67" s="6">
        <v>179450</v>
      </c>
      <c r="T67" s="25"/>
    </row>
    <row r="68" spans="1:20" s="26" customFormat="1" ht="18" customHeight="1">
      <c r="A68" s="23"/>
      <c r="B68" s="24"/>
      <c r="C68" s="24"/>
      <c r="D68" s="21"/>
      <c r="E68" s="27" t="s">
        <v>19</v>
      </c>
      <c r="F68" s="6">
        <f t="shared" si="43"/>
        <v>0</v>
      </c>
      <c r="G68" s="6">
        <f t="shared" si="43"/>
        <v>8912.7999999999993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3364.8</v>
      </c>
      <c r="R68" s="6">
        <v>0</v>
      </c>
      <c r="S68" s="6">
        <v>5548</v>
      </c>
      <c r="T68" s="25"/>
    </row>
    <row r="69" spans="1:20" s="26" customFormat="1" ht="18" customHeight="1">
      <c r="A69" s="23"/>
      <c r="B69" s="24"/>
      <c r="C69" s="24"/>
      <c r="D69" s="21"/>
      <c r="E69" s="27" t="s">
        <v>20</v>
      </c>
      <c r="F69" s="6">
        <f t="shared" si="43"/>
        <v>19300</v>
      </c>
      <c r="G69" s="6">
        <f t="shared" si="43"/>
        <v>3.2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19300</v>
      </c>
      <c r="O69" s="6">
        <v>0</v>
      </c>
      <c r="P69" s="6">
        <v>0</v>
      </c>
      <c r="Q69" s="6">
        <v>1.2</v>
      </c>
      <c r="R69" s="6">
        <v>0</v>
      </c>
      <c r="S69" s="6">
        <v>2</v>
      </c>
      <c r="T69" s="25"/>
    </row>
    <row r="70" spans="1:20" s="26" customFormat="1" ht="18" customHeight="1">
      <c r="A70" s="23"/>
      <c r="B70" s="24"/>
      <c r="C70" s="24"/>
      <c r="D70" s="22"/>
      <c r="E70" s="27" t="s">
        <v>21</v>
      </c>
      <c r="F70" s="6">
        <f t="shared" si="43"/>
        <v>0</v>
      </c>
      <c r="G70" s="6">
        <f t="shared" si="43"/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25"/>
    </row>
    <row r="71" spans="1:20" s="26" customFormat="1" ht="18" customHeight="1">
      <c r="A71" s="23" t="s">
        <v>127</v>
      </c>
      <c r="B71" s="24" t="s">
        <v>33</v>
      </c>
      <c r="C71" s="24" t="s">
        <v>37</v>
      </c>
      <c r="D71" s="23" t="s">
        <v>16</v>
      </c>
      <c r="E71" s="23"/>
      <c r="F71" s="6">
        <f t="shared" ref="F71:S71" si="44">SUM(F72:F75)</f>
        <v>2925</v>
      </c>
      <c r="G71" s="6">
        <f t="shared" si="44"/>
        <v>45000</v>
      </c>
      <c r="H71" s="6">
        <f t="shared" si="44"/>
        <v>0</v>
      </c>
      <c r="I71" s="6">
        <f t="shared" si="44"/>
        <v>0</v>
      </c>
      <c r="J71" s="6">
        <f t="shared" si="44"/>
        <v>0</v>
      </c>
      <c r="K71" s="6">
        <f t="shared" si="44"/>
        <v>0</v>
      </c>
      <c r="L71" s="6">
        <f t="shared" si="44"/>
        <v>0</v>
      </c>
      <c r="M71" s="6">
        <f t="shared" si="44"/>
        <v>0</v>
      </c>
      <c r="N71" s="6">
        <f t="shared" si="44"/>
        <v>2925</v>
      </c>
      <c r="O71" s="6">
        <f t="shared" si="44"/>
        <v>0</v>
      </c>
      <c r="P71" s="6">
        <f t="shared" si="44"/>
        <v>0</v>
      </c>
      <c r="Q71" s="6">
        <f t="shared" si="44"/>
        <v>45000</v>
      </c>
      <c r="R71" s="6">
        <f t="shared" si="44"/>
        <v>0</v>
      </c>
      <c r="S71" s="6">
        <f t="shared" si="44"/>
        <v>0</v>
      </c>
      <c r="T71" s="25"/>
    </row>
    <row r="72" spans="1:20" s="26" customFormat="1" ht="18" customHeight="1">
      <c r="A72" s="23"/>
      <c r="B72" s="24"/>
      <c r="C72" s="24"/>
      <c r="D72" s="20" t="s">
        <v>17</v>
      </c>
      <c r="E72" s="27" t="s">
        <v>18</v>
      </c>
      <c r="F72" s="6">
        <f t="shared" ref="F72:G75" si="45">H72+J72+L72+N72+P72+R72</f>
        <v>0</v>
      </c>
      <c r="G72" s="6">
        <f t="shared" si="45"/>
        <v>43650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43650</v>
      </c>
      <c r="R72" s="6">
        <v>0</v>
      </c>
      <c r="S72" s="6">
        <v>0</v>
      </c>
      <c r="T72" s="25"/>
    </row>
    <row r="73" spans="1:20" s="26" customFormat="1" ht="18" customHeight="1">
      <c r="A73" s="23"/>
      <c r="B73" s="24"/>
      <c r="C73" s="24"/>
      <c r="D73" s="21"/>
      <c r="E73" s="27" t="s">
        <v>19</v>
      </c>
      <c r="F73" s="6">
        <f t="shared" si="45"/>
        <v>0</v>
      </c>
      <c r="G73" s="6">
        <f t="shared" si="45"/>
        <v>1349.5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1349.5</v>
      </c>
      <c r="R73" s="6">
        <v>0</v>
      </c>
      <c r="S73" s="6">
        <v>0</v>
      </c>
      <c r="T73" s="25"/>
    </row>
    <row r="74" spans="1:20" s="26" customFormat="1" ht="18" customHeight="1">
      <c r="A74" s="23"/>
      <c r="B74" s="24"/>
      <c r="C74" s="24"/>
      <c r="D74" s="21"/>
      <c r="E74" s="27" t="s">
        <v>20</v>
      </c>
      <c r="F74" s="6">
        <f t="shared" si="45"/>
        <v>2925</v>
      </c>
      <c r="G74" s="6">
        <f t="shared" si="45"/>
        <v>0.5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2925</v>
      </c>
      <c r="O74" s="6">
        <v>0</v>
      </c>
      <c r="P74" s="6">
        <v>0</v>
      </c>
      <c r="Q74" s="6">
        <v>0.5</v>
      </c>
      <c r="R74" s="6">
        <v>0</v>
      </c>
      <c r="S74" s="6">
        <v>0</v>
      </c>
      <c r="T74" s="25"/>
    </row>
    <row r="75" spans="1:20" s="26" customFormat="1" ht="18" customHeight="1">
      <c r="A75" s="23"/>
      <c r="B75" s="24"/>
      <c r="C75" s="24"/>
      <c r="D75" s="22"/>
      <c r="E75" s="27" t="s">
        <v>21</v>
      </c>
      <c r="F75" s="6">
        <f t="shared" si="45"/>
        <v>0</v>
      </c>
      <c r="G75" s="6">
        <f t="shared" si="45"/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25"/>
    </row>
    <row r="76" spans="1:20" s="26" customFormat="1" ht="18" customHeight="1">
      <c r="A76" s="23" t="s">
        <v>128</v>
      </c>
      <c r="B76" s="24" t="s">
        <v>33</v>
      </c>
      <c r="C76" s="24" t="s">
        <v>38</v>
      </c>
      <c r="D76" s="23" t="s">
        <v>16</v>
      </c>
      <c r="E76" s="23"/>
      <c r="F76" s="6">
        <f t="shared" ref="F76:S76" si="46">SUM(F77:F80)</f>
        <v>2417.9899999999998</v>
      </c>
      <c r="G76" s="6">
        <f t="shared" si="46"/>
        <v>15233.779999999999</v>
      </c>
      <c r="H76" s="6">
        <f t="shared" si="46"/>
        <v>2417.9899999999998</v>
      </c>
      <c r="I76" s="6">
        <f t="shared" si="46"/>
        <v>0</v>
      </c>
      <c r="J76" s="6">
        <f t="shared" si="46"/>
        <v>0</v>
      </c>
      <c r="K76" s="6">
        <f t="shared" si="46"/>
        <v>15233.779999999999</v>
      </c>
      <c r="L76" s="6">
        <f t="shared" si="46"/>
        <v>0</v>
      </c>
      <c r="M76" s="6">
        <f t="shared" si="46"/>
        <v>0</v>
      </c>
      <c r="N76" s="6">
        <f t="shared" si="46"/>
        <v>0</v>
      </c>
      <c r="O76" s="6">
        <f t="shared" si="46"/>
        <v>0</v>
      </c>
      <c r="P76" s="6">
        <f t="shared" si="46"/>
        <v>0</v>
      </c>
      <c r="Q76" s="6">
        <f t="shared" si="46"/>
        <v>0</v>
      </c>
      <c r="R76" s="6">
        <f t="shared" si="46"/>
        <v>0</v>
      </c>
      <c r="S76" s="6">
        <f t="shared" si="46"/>
        <v>0</v>
      </c>
      <c r="T76" s="25"/>
    </row>
    <row r="77" spans="1:20" s="26" customFormat="1" ht="18" customHeight="1">
      <c r="A77" s="23"/>
      <c r="B77" s="24"/>
      <c r="C77" s="24"/>
      <c r="D77" s="20" t="s">
        <v>17</v>
      </c>
      <c r="E77" s="27" t="s">
        <v>18</v>
      </c>
      <c r="F77" s="6">
        <f t="shared" ref="F77:G80" si="47">H77+J77+L77+N77+P77+R77</f>
        <v>0</v>
      </c>
      <c r="G77" s="6">
        <f t="shared" si="47"/>
        <v>14776.8</v>
      </c>
      <c r="H77" s="6">
        <v>0</v>
      </c>
      <c r="I77" s="6">
        <v>0</v>
      </c>
      <c r="J77" s="6">
        <v>0</v>
      </c>
      <c r="K77" s="6">
        <v>14776.8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25"/>
    </row>
    <row r="78" spans="1:20" s="26" customFormat="1" ht="18" customHeight="1">
      <c r="A78" s="23"/>
      <c r="B78" s="24"/>
      <c r="C78" s="24"/>
      <c r="D78" s="21"/>
      <c r="E78" s="27" t="s">
        <v>19</v>
      </c>
      <c r="F78" s="6">
        <f t="shared" si="47"/>
        <v>0</v>
      </c>
      <c r="G78" s="6">
        <f t="shared" si="47"/>
        <v>456.83</v>
      </c>
      <c r="H78" s="6">
        <v>0</v>
      </c>
      <c r="I78" s="6">
        <v>0</v>
      </c>
      <c r="J78" s="6">
        <v>0</v>
      </c>
      <c r="K78" s="6">
        <v>456.83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25"/>
    </row>
    <row r="79" spans="1:20" s="26" customFormat="1" ht="18" customHeight="1">
      <c r="A79" s="23"/>
      <c r="B79" s="24"/>
      <c r="C79" s="24"/>
      <c r="D79" s="21"/>
      <c r="E79" s="27" t="s">
        <v>20</v>
      </c>
      <c r="F79" s="6">
        <f t="shared" si="47"/>
        <v>2417.9899999999998</v>
      </c>
      <c r="G79" s="6">
        <f t="shared" si="47"/>
        <v>0.15</v>
      </c>
      <c r="H79" s="6">
        <v>2417.9899999999998</v>
      </c>
      <c r="I79" s="6">
        <v>0</v>
      </c>
      <c r="J79" s="6">
        <v>0</v>
      </c>
      <c r="K79" s="6">
        <v>0.15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25"/>
    </row>
    <row r="80" spans="1:20" s="26" customFormat="1" ht="18" customHeight="1">
      <c r="A80" s="23"/>
      <c r="B80" s="24"/>
      <c r="C80" s="24"/>
      <c r="D80" s="22"/>
      <c r="E80" s="27" t="s">
        <v>21</v>
      </c>
      <c r="F80" s="6">
        <f t="shared" si="47"/>
        <v>0</v>
      </c>
      <c r="G80" s="6">
        <f t="shared" si="47"/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25"/>
    </row>
    <row r="81" spans="1:20" s="26" customFormat="1" ht="18" customHeight="1">
      <c r="A81" s="23" t="s">
        <v>129</v>
      </c>
      <c r="B81" s="24" t="s">
        <v>33</v>
      </c>
      <c r="C81" s="24" t="s">
        <v>39</v>
      </c>
      <c r="D81" s="23" t="s">
        <v>16</v>
      </c>
      <c r="E81" s="23"/>
      <c r="F81" s="6">
        <f t="shared" ref="F81:S81" si="48">SUM(F82:F85)</f>
        <v>2600</v>
      </c>
      <c r="G81" s="6">
        <f t="shared" si="48"/>
        <v>40000</v>
      </c>
      <c r="H81" s="6">
        <f t="shared" si="48"/>
        <v>0</v>
      </c>
      <c r="I81" s="6">
        <f t="shared" si="48"/>
        <v>0</v>
      </c>
      <c r="J81" s="6">
        <f t="shared" si="48"/>
        <v>2600</v>
      </c>
      <c r="K81" s="6">
        <f t="shared" si="48"/>
        <v>0</v>
      </c>
      <c r="L81" s="6">
        <f t="shared" si="48"/>
        <v>0</v>
      </c>
      <c r="M81" s="6">
        <f t="shared" si="48"/>
        <v>40000</v>
      </c>
      <c r="N81" s="6">
        <f t="shared" si="48"/>
        <v>0</v>
      </c>
      <c r="O81" s="6">
        <f t="shared" si="48"/>
        <v>0</v>
      </c>
      <c r="P81" s="6">
        <f t="shared" si="48"/>
        <v>0</v>
      </c>
      <c r="Q81" s="6">
        <f t="shared" si="48"/>
        <v>0</v>
      </c>
      <c r="R81" s="6">
        <f t="shared" si="48"/>
        <v>0</v>
      </c>
      <c r="S81" s="6">
        <f t="shared" si="48"/>
        <v>0</v>
      </c>
      <c r="T81" s="25"/>
    </row>
    <row r="82" spans="1:20" s="26" customFormat="1" ht="18" customHeight="1">
      <c r="A82" s="23"/>
      <c r="B82" s="24"/>
      <c r="C82" s="24"/>
      <c r="D82" s="20" t="s">
        <v>17</v>
      </c>
      <c r="E82" s="27" t="s">
        <v>18</v>
      </c>
      <c r="F82" s="6">
        <f t="shared" ref="F82:G85" si="49">H82+J82+L82+N82+P82+R82</f>
        <v>0</v>
      </c>
      <c r="G82" s="6">
        <f t="shared" si="49"/>
        <v>38800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38800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25"/>
    </row>
    <row r="83" spans="1:20" s="26" customFormat="1" ht="18" customHeight="1">
      <c r="A83" s="23"/>
      <c r="B83" s="24"/>
      <c r="C83" s="24"/>
      <c r="D83" s="21"/>
      <c r="E83" s="27" t="s">
        <v>19</v>
      </c>
      <c r="F83" s="6">
        <f t="shared" si="49"/>
        <v>0</v>
      </c>
      <c r="G83" s="6">
        <f t="shared" si="49"/>
        <v>1199.5999999999999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1199.5999999999999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25"/>
    </row>
    <row r="84" spans="1:20" s="26" customFormat="1" ht="18" customHeight="1">
      <c r="A84" s="23"/>
      <c r="B84" s="24"/>
      <c r="C84" s="24"/>
      <c r="D84" s="21"/>
      <c r="E84" s="27" t="s">
        <v>20</v>
      </c>
      <c r="F84" s="6">
        <f t="shared" si="49"/>
        <v>2600</v>
      </c>
      <c r="G84" s="6">
        <f t="shared" si="49"/>
        <v>0.4</v>
      </c>
      <c r="H84" s="6">
        <v>0</v>
      </c>
      <c r="I84" s="6">
        <v>0</v>
      </c>
      <c r="J84" s="6">
        <v>2600</v>
      </c>
      <c r="K84" s="6">
        <v>0</v>
      </c>
      <c r="L84" s="6">
        <v>0</v>
      </c>
      <c r="M84" s="6">
        <v>0.4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25"/>
    </row>
    <row r="85" spans="1:20" s="26" customFormat="1" ht="18" customHeight="1">
      <c r="A85" s="23"/>
      <c r="B85" s="24"/>
      <c r="C85" s="24"/>
      <c r="D85" s="22"/>
      <c r="E85" s="27" t="s">
        <v>21</v>
      </c>
      <c r="F85" s="6">
        <f t="shared" si="49"/>
        <v>0</v>
      </c>
      <c r="G85" s="6">
        <f t="shared" si="49"/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25"/>
    </row>
    <row r="86" spans="1:20" s="26" customFormat="1" ht="18" customHeight="1">
      <c r="A86" s="23" t="s">
        <v>130</v>
      </c>
      <c r="B86" s="24" t="s">
        <v>33</v>
      </c>
      <c r="C86" s="24" t="s">
        <v>40</v>
      </c>
      <c r="D86" s="23" t="s">
        <v>16</v>
      </c>
      <c r="E86" s="23"/>
      <c r="F86" s="6">
        <f t="shared" ref="F86:S86" si="50">SUM(F87:F90)</f>
        <v>2600</v>
      </c>
      <c r="G86" s="6">
        <f t="shared" si="50"/>
        <v>40000</v>
      </c>
      <c r="H86" s="6">
        <f t="shared" si="50"/>
        <v>0</v>
      </c>
      <c r="I86" s="6">
        <f t="shared" si="50"/>
        <v>0</v>
      </c>
      <c r="J86" s="6">
        <f t="shared" si="50"/>
        <v>2600</v>
      </c>
      <c r="K86" s="6">
        <f t="shared" si="50"/>
        <v>0</v>
      </c>
      <c r="L86" s="6">
        <f t="shared" si="50"/>
        <v>0</v>
      </c>
      <c r="M86" s="6">
        <f t="shared" si="50"/>
        <v>40000</v>
      </c>
      <c r="N86" s="6">
        <f t="shared" si="50"/>
        <v>0</v>
      </c>
      <c r="O86" s="6">
        <f t="shared" si="50"/>
        <v>0</v>
      </c>
      <c r="P86" s="6">
        <f t="shared" si="50"/>
        <v>0</v>
      </c>
      <c r="Q86" s="6">
        <f t="shared" si="50"/>
        <v>0</v>
      </c>
      <c r="R86" s="6">
        <f t="shared" si="50"/>
        <v>0</v>
      </c>
      <c r="S86" s="6">
        <f t="shared" si="50"/>
        <v>0</v>
      </c>
      <c r="T86" s="25"/>
    </row>
    <row r="87" spans="1:20" s="26" customFormat="1" ht="18" customHeight="1">
      <c r="A87" s="23"/>
      <c r="B87" s="24"/>
      <c r="C87" s="24"/>
      <c r="D87" s="20" t="s">
        <v>17</v>
      </c>
      <c r="E87" s="27" t="s">
        <v>18</v>
      </c>
      <c r="F87" s="6">
        <f t="shared" ref="F87:G90" si="51">H87+J87+L87+N87+P87+R87</f>
        <v>0</v>
      </c>
      <c r="G87" s="6">
        <f t="shared" si="51"/>
        <v>38800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38800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25"/>
    </row>
    <row r="88" spans="1:20" s="26" customFormat="1" ht="18" customHeight="1">
      <c r="A88" s="23"/>
      <c r="B88" s="24"/>
      <c r="C88" s="24"/>
      <c r="D88" s="21"/>
      <c r="E88" s="27" t="s">
        <v>19</v>
      </c>
      <c r="F88" s="6">
        <f t="shared" si="51"/>
        <v>0</v>
      </c>
      <c r="G88" s="6">
        <f t="shared" si="51"/>
        <v>1199.5999999999999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1199.5999999999999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25"/>
    </row>
    <row r="89" spans="1:20" s="26" customFormat="1" ht="18" customHeight="1">
      <c r="A89" s="23"/>
      <c r="B89" s="24"/>
      <c r="C89" s="24"/>
      <c r="D89" s="21"/>
      <c r="E89" s="27" t="s">
        <v>20</v>
      </c>
      <c r="F89" s="6">
        <f t="shared" si="51"/>
        <v>2600</v>
      </c>
      <c r="G89" s="6">
        <f t="shared" si="51"/>
        <v>0.4</v>
      </c>
      <c r="H89" s="6">
        <v>0</v>
      </c>
      <c r="I89" s="6">
        <v>0</v>
      </c>
      <c r="J89" s="6">
        <v>2600</v>
      </c>
      <c r="K89" s="6">
        <v>0</v>
      </c>
      <c r="L89" s="6">
        <v>0</v>
      </c>
      <c r="M89" s="6">
        <v>0.4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25"/>
    </row>
    <row r="90" spans="1:20" s="26" customFormat="1" ht="18" customHeight="1">
      <c r="A90" s="23"/>
      <c r="B90" s="24"/>
      <c r="C90" s="24"/>
      <c r="D90" s="22"/>
      <c r="E90" s="27" t="s">
        <v>21</v>
      </c>
      <c r="F90" s="6">
        <f t="shared" si="51"/>
        <v>0</v>
      </c>
      <c r="G90" s="6">
        <f t="shared" si="51"/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25"/>
    </row>
    <row r="91" spans="1:20" s="26" customFormat="1" ht="18" customHeight="1">
      <c r="A91" s="23" t="s">
        <v>131</v>
      </c>
      <c r="B91" s="24" t="s">
        <v>33</v>
      </c>
      <c r="C91" s="24" t="s">
        <v>41</v>
      </c>
      <c r="D91" s="23" t="s">
        <v>16</v>
      </c>
      <c r="E91" s="23"/>
      <c r="F91" s="6">
        <f t="shared" ref="F91:S91" si="52">SUM(F92:F95)</f>
        <v>2600</v>
      </c>
      <c r="G91" s="6">
        <f t="shared" si="52"/>
        <v>40000</v>
      </c>
      <c r="H91" s="6">
        <f t="shared" si="52"/>
        <v>0</v>
      </c>
      <c r="I91" s="6">
        <f t="shared" si="52"/>
        <v>0</v>
      </c>
      <c r="J91" s="6">
        <f t="shared" si="52"/>
        <v>2600</v>
      </c>
      <c r="K91" s="6">
        <f t="shared" si="52"/>
        <v>0</v>
      </c>
      <c r="L91" s="6">
        <f t="shared" si="52"/>
        <v>0</v>
      </c>
      <c r="M91" s="6">
        <f t="shared" si="52"/>
        <v>40000</v>
      </c>
      <c r="N91" s="6">
        <f t="shared" si="52"/>
        <v>0</v>
      </c>
      <c r="O91" s="6">
        <f t="shared" si="52"/>
        <v>0</v>
      </c>
      <c r="P91" s="6">
        <f t="shared" si="52"/>
        <v>0</v>
      </c>
      <c r="Q91" s="6">
        <f t="shared" si="52"/>
        <v>0</v>
      </c>
      <c r="R91" s="6">
        <f t="shared" si="52"/>
        <v>0</v>
      </c>
      <c r="S91" s="6">
        <f t="shared" si="52"/>
        <v>0</v>
      </c>
      <c r="T91" s="25"/>
    </row>
    <row r="92" spans="1:20" s="26" customFormat="1" ht="18" customHeight="1">
      <c r="A92" s="23"/>
      <c r="B92" s="24"/>
      <c r="C92" s="24"/>
      <c r="D92" s="20" t="s">
        <v>17</v>
      </c>
      <c r="E92" s="27" t="s">
        <v>18</v>
      </c>
      <c r="F92" s="6">
        <f t="shared" ref="F92:G95" si="53">H92+J92+L92+N92+P92+R92</f>
        <v>0</v>
      </c>
      <c r="G92" s="6">
        <f t="shared" si="53"/>
        <v>38800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38800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25"/>
    </row>
    <row r="93" spans="1:20" s="26" customFormat="1" ht="18" customHeight="1">
      <c r="A93" s="23"/>
      <c r="B93" s="24"/>
      <c r="C93" s="24"/>
      <c r="D93" s="21"/>
      <c r="E93" s="27" t="s">
        <v>19</v>
      </c>
      <c r="F93" s="6">
        <f t="shared" si="53"/>
        <v>0</v>
      </c>
      <c r="G93" s="6">
        <f t="shared" si="53"/>
        <v>1199.5999999999999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1199.5999999999999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25"/>
    </row>
    <row r="94" spans="1:20" s="26" customFormat="1" ht="18" customHeight="1">
      <c r="A94" s="23"/>
      <c r="B94" s="24"/>
      <c r="C94" s="24"/>
      <c r="D94" s="21"/>
      <c r="E94" s="27" t="s">
        <v>20</v>
      </c>
      <c r="F94" s="6">
        <f t="shared" si="53"/>
        <v>2600</v>
      </c>
      <c r="G94" s="6">
        <f t="shared" si="53"/>
        <v>0.4</v>
      </c>
      <c r="H94" s="6">
        <v>0</v>
      </c>
      <c r="I94" s="6">
        <v>0</v>
      </c>
      <c r="J94" s="6">
        <v>2600</v>
      </c>
      <c r="K94" s="6">
        <v>0</v>
      </c>
      <c r="L94" s="6">
        <v>0</v>
      </c>
      <c r="M94" s="6">
        <v>0.4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25"/>
    </row>
    <row r="95" spans="1:20" s="26" customFormat="1" ht="18" customHeight="1">
      <c r="A95" s="23"/>
      <c r="B95" s="24"/>
      <c r="C95" s="24"/>
      <c r="D95" s="22"/>
      <c r="E95" s="27" t="s">
        <v>21</v>
      </c>
      <c r="F95" s="6">
        <f t="shared" si="53"/>
        <v>0</v>
      </c>
      <c r="G95" s="6">
        <f t="shared" si="53"/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25"/>
    </row>
    <row r="96" spans="1:20" s="26" customFormat="1" ht="18" customHeight="1">
      <c r="A96" s="23" t="s">
        <v>132</v>
      </c>
      <c r="B96" s="24" t="s">
        <v>33</v>
      </c>
      <c r="C96" s="24" t="s">
        <v>42</v>
      </c>
      <c r="D96" s="23" t="s">
        <v>16</v>
      </c>
      <c r="E96" s="23"/>
      <c r="F96" s="6">
        <f t="shared" ref="F96:S96" si="54">SUM(F97:F100)</f>
        <v>2925</v>
      </c>
      <c r="G96" s="6">
        <f t="shared" si="54"/>
        <v>45000</v>
      </c>
      <c r="H96" s="6">
        <f t="shared" si="54"/>
        <v>0</v>
      </c>
      <c r="I96" s="6">
        <f t="shared" si="54"/>
        <v>0</v>
      </c>
      <c r="J96" s="6">
        <f t="shared" si="54"/>
        <v>0</v>
      </c>
      <c r="K96" s="6">
        <f t="shared" si="54"/>
        <v>0</v>
      </c>
      <c r="L96" s="6">
        <f t="shared" si="54"/>
        <v>0</v>
      </c>
      <c r="M96" s="6">
        <f t="shared" si="54"/>
        <v>0</v>
      </c>
      <c r="N96" s="6">
        <f t="shared" si="54"/>
        <v>2925</v>
      </c>
      <c r="O96" s="6">
        <f t="shared" si="54"/>
        <v>0</v>
      </c>
      <c r="P96" s="6">
        <f t="shared" si="54"/>
        <v>0</v>
      </c>
      <c r="Q96" s="6">
        <f t="shared" si="54"/>
        <v>45000</v>
      </c>
      <c r="R96" s="6">
        <f t="shared" si="54"/>
        <v>0</v>
      </c>
      <c r="S96" s="6">
        <f t="shared" si="54"/>
        <v>0</v>
      </c>
      <c r="T96" s="25"/>
    </row>
    <row r="97" spans="1:20" s="26" customFormat="1" ht="18" customHeight="1">
      <c r="A97" s="23"/>
      <c r="B97" s="24"/>
      <c r="C97" s="24"/>
      <c r="D97" s="20" t="s">
        <v>17</v>
      </c>
      <c r="E97" s="27" t="s">
        <v>18</v>
      </c>
      <c r="F97" s="6">
        <f t="shared" ref="F97:G100" si="55">H97+J97+L97+N97+P97+R97</f>
        <v>0</v>
      </c>
      <c r="G97" s="6">
        <f t="shared" si="55"/>
        <v>43650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43650</v>
      </c>
      <c r="R97" s="6">
        <v>0</v>
      </c>
      <c r="S97" s="6">
        <v>0</v>
      </c>
      <c r="T97" s="25"/>
    </row>
    <row r="98" spans="1:20" s="26" customFormat="1" ht="18" customHeight="1">
      <c r="A98" s="23"/>
      <c r="B98" s="24"/>
      <c r="C98" s="24"/>
      <c r="D98" s="21"/>
      <c r="E98" s="27" t="s">
        <v>19</v>
      </c>
      <c r="F98" s="6">
        <f t="shared" si="55"/>
        <v>0</v>
      </c>
      <c r="G98" s="6">
        <f t="shared" si="55"/>
        <v>1349.5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1349.5</v>
      </c>
      <c r="R98" s="6">
        <v>0</v>
      </c>
      <c r="S98" s="6">
        <v>0</v>
      </c>
      <c r="T98" s="25"/>
    </row>
    <row r="99" spans="1:20" s="26" customFormat="1" ht="18" customHeight="1">
      <c r="A99" s="23"/>
      <c r="B99" s="24"/>
      <c r="C99" s="24"/>
      <c r="D99" s="21"/>
      <c r="E99" s="27" t="s">
        <v>20</v>
      </c>
      <c r="F99" s="6">
        <f t="shared" si="55"/>
        <v>2925</v>
      </c>
      <c r="G99" s="6">
        <f t="shared" si="55"/>
        <v>0.5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2925</v>
      </c>
      <c r="O99" s="6">
        <v>0</v>
      </c>
      <c r="P99" s="6">
        <v>0</v>
      </c>
      <c r="Q99" s="6">
        <v>0.5</v>
      </c>
      <c r="R99" s="6">
        <v>0</v>
      </c>
      <c r="S99" s="6">
        <v>0</v>
      </c>
      <c r="T99" s="25"/>
    </row>
    <row r="100" spans="1:20" s="26" customFormat="1" ht="18" customHeight="1">
      <c r="A100" s="23"/>
      <c r="B100" s="24"/>
      <c r="C100" s="24"/>
      <c r="D100" s="22"/>
      <c r="E100" s="27" t="s">
        <v>21</v>
      </c>
      <c r="F100" s="6">
        <f t="shared" si="55"/>
        <v>0</v>
      </c>
      <c r="G100" s="6">
        <f t="shared" si="55"/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25"/>
    </row>
    <row r="101" spans="1:20" s="26" customFormat="1" ht="18" customHeight="1">
      <c r="A101" s="23" t="s">
        <v>133</v>
      </c>
      <c r="B101" s="24" t="s">
        <v>33</v>
      </c>
      <c r="C101" s="24" t="s">
        <v>43</v>
      </c>
      <c r="D101" s="23" t="s">
        <v>16</v>
      </c>
      <c r="E101" s="23"/>
      <c r="F101" s="6">
        <f t="shared" ref="F101:S101" si="56">SUM(F102:F105)</f>
        <v>2925</v>
      </c>
      <c r="G101" s="6">
        <f t="shared" si="56"/>
        <v>45000</v>
      </c>
      <c r="H101" s="6">
        <f t="shared" si="56"/>
        <v>0</v>
      </c>
      <c r="I101" s="6">
        <f t="shared" si="56"/>
        <v>0</v>
      </c>
      <c r="J101" s="6">
        <f t="shared" si="56"/>
        <v>0</v>
      </c>
      <c r="K101" s="6">
        <f t="shared" si="56"/>
        <v>0</v>
      </c>
      <c r="L101" s="6">
        <f t="shared" si="56"/>
        <v>2925</v>
      </c>
      <c r="M101" s="6">
        <f t="shared" si="56"/>
        <v>0</v>
      </c>
      <c r="N101" s="6">
        <f t="shared" si="56"/>
        <v>0</v>
      </c>
      <c r="O101" s="6">
        <f t="shared" si="56"/>
        <v>45000</v>
      </c>
      <c r="P101" s="6">
        <f t="shared" si="56"/>
        <v>0</v>
      </c>
      <c r="Q101" s="6">
        <f t="shared" si="56"/>
        <v>0</v>
      </c>
      <c r="R101" s="6">
        <f t="shared" si="56"/>
        <v>0</v>
      </c>
      <c r="S101" s="6">
        <f t="shared" si="56"/>
        <v>0</v>
      </c>
      <c r="T101" s="25"/>
    </row>
    <row r="102" spans="1:20" s="26" customFormat="1" ht="18" customHeight="1">
      <c r="A102" s="23"/>
      <c r="B102" s="24"/>
      <c r="C102" s="24"/>
      <c r="D102" s="20" t="s">
        <v>17</v>
      </c>
      <c r="E102" s="27" t="s">
        <v>18</v>
      </c>
      <c r="F102" s="6">
        <f t="shared" ref="F102:G105" si="57">H102+J102+L102+N102+P102+R102</f>
        <v>0</v>
      </c>
      <c r="G102" s="6">
        <f t="shared" si="57"/>
        <v>43650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43650</v>
      </c>
      <c r="P102" s="6">
        <v>0</v>
      </c>
      <c r="Q102" s="6">
        <v>0</v>
      </c>
      <c r="R102" s="6">
        <v>0</v>
      </c>
      <c r="S102" s="6">
        <v>0</v>
      </c>
      <c r="T102" s="25"/>
    </row>
    <row r="103" spans="1:20" s="26" customFormat="1" ht="18" customHeight="1">
      <c r="A103" s="23"/>
      <c r="B103" s="24"/>
      <c r="C103" s="24"/>
      <c r="D103" s="21"/>
      <c r="E103" s="27" t="s">
        <v>19</v>
      </c>
      <c r="F103" s="6">
        <f t="shared" si="57"/>
        <v>0</v>
      </c>
      <c r="G103" s="6">
        <f t="shared" si="57"/>
        <v>1349.5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1349.5</v>
      </c>
      <c r="P103" s="6">
        <v>0</v>
      </c>
      <c r="Q103" s="6">
        <v>0</v>
      </c>
      <c r="R103" s="6">
        <v>0</v>
      </c>
      <c r="S103" s="6">
        <v>0</v>
      </c>
      <c r="T103" s="25"/>
    </row>
    <row r="104" spans="1:20" s="26" customFormat="1" ht="18" customHeight="1">
      <c r="A104" s="23"/>
      <c r="B104" s="24"/>
      <c r="C104" s="24"/>
      <c r="D104" s="21"/>
      <c r="E104" s="27" t="s">
        <v>20</v>
      </c>
      <c r="F104" s="6">
        <f t="shared" si="57"/>
        <v>2925</v>
      </c>
      <c r="G104" s="6">
        <f t="shared" si="57"/>
        <v>0.5</v>
      </c>
      <c r="H104" s="6">
        <v>0</v>
      </c>
      <c r="I104" s="6">
        <v>0</v>
      </c>
      <c r="J104" s="6">
        <v>0</v>
      </c>
      <c r="K104" s="6">
        <v>0</v>
      </c>
      <c r="L104" s="6">
        <v>2925</v>
      </c>
      <c r="M104" s="6">
        <v>0</v>
      </c>
      <c r="N104" s="6">
        <v>0</v>
      </c>
      <c r="O104" s="6">
        <v>0.5</v>
      </c>
      <c r="P104" s="6">
        <v>0</v>
      </c>
      <c r="Q104" s="6">
        <v>0</v>
      </c>
      <c r="R104" s="6">
        <v>0</v>
      </c>
      <c r="S104" s="6">
        <v>0</v>
      </c>
      <c r="T104" s="25"/>
    </row>
    <row r="105" spans="1:20" s="26" customFormat="1" ht="18" customHeight="1">
      <c r="A105" s="23"/>
      <c r="B105" s="24"/>
      <c r="C105" s="24"/>
      <c r="D105" s="22"/>
      <c r="E105" s="27" t="s">
        <v>21</v>
      </c>
      <c r="F105" s="6">
        <f t="shared" si="57"/>
        <v>0</v>
      </c>
      <c r="G105" s="6">
        <f t="shared" si="57"/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25"/>
    </row>
    <row r="106" spans="1:20" s="26" customFormat="1" ht="18" customHeight="1">
      <c r="A106" s="23" t="s">
        <v>134</v>
      </c>
      <c r="B106" s="24" t="s">
        <v>33</v>
      </c>
      <c r="C106" s="24" t="s">
        <v>44</v>
      </c>
      <c r="D106" s="23" t="s">
        <v>16</v>
      </c>
      <c r="E106" s="23"/>
      <c r="F106" s="6">
        <f t="shared" ref="F106:S106" si="58">SUM(F107:F110)</f>
        <v>1113.22</v>
      </c>
      <c r="G106" s="6">
        <f t="shared" si="58"/>
        <v>8946.66</v>
      </c>
      <c r="H106" s="6">
        <f t="shared" si="58"/>
        <v>1113.22</v>
      </c>
      <c r="I106" s="6">
        <f t="shared" si="58"/>
        <v>0</v>
      </c>
      <c r="J106" s="6">
        <f t="shared" si="58"/>
        <v>0</v>
      </c>
      <c r="K106" s="6">
        <f t="shared" si="58"/>
        <v>8946.66</v>
      </c>
      <c r="L106" s="6">
        <f t="shared" si="58"/>
        <v>0</v>
      </c>
      <c r="M106" s="6">
        <f t="shared" si="58"/>
        <v>0</v>
      </c>
      <c r="N106" s="6">
        <f t="shared" si="58"/>
        <v>0</v>
      </c>
      <c r="O106" s="6">
        <f t="shared" si="58"/>
        <v>0</v>
      </c>
      <c r="P106" s="6">
        <f t="shared" si="58"/>
        <v>0</v>
      </c>
      <c r="Q106" s="6">
        <f t="shared" si="58"/>
        <v>0</v>
      </c>
      <c r="R106" s="6">
        <f t="shared" si="58"/>
        <v>0</v>
      </c>
      <c r="S106" s="6">
        <f t="shared" si="58"/>
        <v>0</v>
      </c>
      <c r="T106" s="25"/>
    </row>
    <row r="107" spans="1:20" s="26" customFormat="1" ht="18" customHeight="1">
      <c r="A107" s="23"/>
      <c r="B107" s="24"/>
      <c r="C107" s="24"/>
      <c r="D107" s="20" t="s">
        <v>17</v>
      </c>
      <c r="E107" s="27" t="s">
        <v>18</v>
      </c>
      <c r="F107" s="6">
        <f t="shared" ref="F107:G110" si="59">H107+J107+L107+N107+P107+R107</f>
        <v>0</v>
      </c>
      <c r="G107" s="6">
        <f t="shared" si="59"/>
        <v>8678.2999999999993</v>
      </c>
      <c r="H107" s="6">
        <v>0</v>
      </c>
      <c r="I107" s="6">
        <v>0</v>
      </c>
      <c r="J107" s="6">
        <v>0</v>
      </c>
      <c r="K107" s="6">
        <v>8678.2999999999993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25"/>
    </row>
    <row r="108" spans="1:20" s="26" customFormat="1" ht="18" customHeight="1">
      <c r="A108" s="23"/>
      <c r="B108" s="24"/>
      <c r="C108" s="24"/>
      <c r="D108" s="21"/>
      <c r="E108" s="27" t="s">
        <v>19</v>
      </c>
      <c r="F108" s="6">
        <f t="shared" si="59"/>
        <v>0</v>
      </c>
      <c r="G108" s="6">
        <f t="shared" si="59"/>
        <v>268.27</v>
      </c>
      <c r="H108" s="6">
        <v>0</v>
      </c>
      <c r="I108" s="6">
        <v>0</v>
      </c>
      <c r="J108" s="6">
        <v>0</v>
      </c>
      <c r="K108" s="6">
        <v>268.27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25"/>
    </row>
    <row r="109" spans="1:20" s="26" customFormat="1" ht="18" customHeight="1">
      <c r="A109" s="23"/>
      <c r="B109" s="24"/>
      <c r="C109" s="24"/>
      <c r="D109" s="21"/>
      <c r="E109" s="27" t="s">
        <v>20</v>
      </c>
      <c r="F109" s="6">
        <f t="shared" si="59"/>
        <v>1113.22</v>
      </c>
      <c r="G109" s="6">
        <f t="shared" si="59"/>
        <v>0.09</v>
      </c>
      <c r="H109" s="6">
        <v>1113.22</v>
      </c>
      <c r="I109" s="6">
        <v>0</v>
      </c>
      <c r="J109" s="6">
        <v>0</v>
      </c>
      <c r="K109" s="6">
        <v>0.09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25"/>
    </row>
    <row r="110" spans="1:20" s="26" customFormat="1" ht="18" customHeight="1">
      <c r="A110" s="23"/>
      <c r="B110" s="24"/>
      <c r="C110" s="24"/>
      <c r="D110" s="22"/>
      <c r="E110" s="27" t="s">
        <v>21</v>
      </c>
      <c r="F110" s="6">
        <f t="shared" si="59"/>
        <v>0</v>
      </c>
      <c r="G110" s="6">
        <f t="shared" si="59"/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25"/>
    </row>
    <row r="111" spans="1:20" s="26" customFormat="1" ht="18" customHeight="1">
      <c r="A111" s="23" t="s">
        <v>135</v>
      </c>
      <c r="B111" s="24" t="s">
        <v>33</v>
      </c>
      <c r="C111" s="24" t="s">
        <v>45</v>
      </c>
      <c r="D111" s="23" t="s">
        <v>16</v>
      </c>
      <c r="E111" s="23"/>
      <c r="F111" s="6">
        <f t="shared" ref="F111:S111" si="60">SUM(F112:F115)</f>
        <v>2600</v>
      </c>
      <c r="G111" s="6">
        <f t="shared" si="60"/>
        <v>40000</v>
      </c>
      <c r="H111" s="6">
        <f t="shared" si="60"/>
        <v>0</v>
      </c>
      <c r="I111" s="6">
        <f t="shared" si="60"/>
        <v>0</v>
      </c>
      <c r="J111" s="6">
        <f t="shared" si="60"/>
        <v>0</v>
      </c>
      <c r="K111" s="6">
        <f t="shared" si="60"/>
        <v>0</v>
      </c>
      <c r="L111" s="6">
        <f t="shared" si="60"/>
        <v>0</v>
      </c>
      <c r="M111" s="6">
        <f t="shared" si="60"/>
        <v>0</v>
      </c>
      <c r="N111" s="6">
        <f t="shared" si="60"/>
        <v>0</v>
      </c>
      <c r="O111" s="6">
        <f t="shared" si="60"/>
        <v>0</v>
      </c>
      <c r="P111" s="6">
        <f t="shared" si="60"/>
        <v>2600</v>
      </c>
      <c r="Q111" s="6">
        <f t="shared" si="60"/>
        <v>0</v>
      </c>
      <c r="R111" s="6">
        <f t="shared" si="60"/>
        <v>0</v>
      </c>
      <c r="S111" s="6">
        <f t="shared" si="60"/>
        <v>40000</v>
      </c>
      <c r="T111" s="25"/>
    </row>
    <row r="112" spans="1:20" s="26" customFormat="1" ht="18" customHeight="1">
      <c r="A112" s="23"/>
      <c r="B112" s="24"/>
      <c r="C112" s="24"/>
      <c r="D112" s="20" t="s">
        <v>17</v>
      </c>
      <c r="E112" s="27" t="s">
        <v>18</v>
      </c>
      <c r="F112" s="6">
        <f t="shared" ref="F112:G115" si="61">H112+J112+L112+N112+P112+R112</f>
        <v>0</v>
      </c>
      <c r="G112" s="6">
        <f t="shared" si="61"/>
        <v>38800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38800</v>
      </c>
      <c r="T112" s="25"/>
    </row>
    <row r="113" spans="1:20" s="26" customFormat="1" ht="18" customHeight="1">
      <c r="A113" s="23"/>
      <c r="B113" s="24"/>
      <c r="C113" s="24"/>
      <c r="D113" s="21"/>
      <c r="E113" s="27" t="s">
        <v>19</v>
      </c>
      <c r="F113" s="6">
        <f t="shared" si="61"/>
        <v>0</v>
      </c>
      <c r="G113" s="6">
        <f t="shared" si="61"/>
        <v>1199.5999999999999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1199.5999999999999</v>
      </c>
      <c r="T113" s="25"/>
    </row>
    <row r="114" spans="1:20" s="26" customFormat="1" ht="18" customHeight="1">
      <c r="A114" s="23"/>
      <c r="B114" s="24"/>
      <c r="C114" s="24"/>
      <c r="D114" s="21"/>
      <c r="E114" s="27" t="s">
        <v>20</v>
      </c>
      <c r="F114" s="6">
        <f t="shared" si="61"/>
        <v>2600</v>
      </c>
      <c r="G114" s="6">
        <f t="shared" si="61"/>
        <v>0.4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2600</v>
      </c>
      <c r="Q114" s="6">
        <v>0</v>
      </c>
      <c r="R114" s="6">
        <v>0</v>
      </c>
      <c r="S114" s="6">
        <v>0.4</v>
      </c>
      <c r="T114" s="25"/>
    </row>
    <row r="115" spans="1:20" s="26" customFormat="1" ht="18" customHeight="1">
      <c r="A115" s="23"/>
      <c r="B115" s="24"/>
      <c r="C115" s="24"/>
      <c r="D115" s="22"/>
      <c r="E115" s="27" t="s">
        <v>21</v>
      </c>
      <c r="F115" s="6">
        <f t="shared" si="61"/>
        <v>0</v>
      </c>
      <c r="G115" s="6">
        <f t="shared" si="61"/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  <c r="T115" s="25"/>
    </row>
    <row r="116" spans="1:20" s="26" customFormat="1" ht="18" customHeight="1">
      <c r="A116" s="23" t="s">
        <v>136</v>
      </c>
      <c r="B116" s="24" t="s">
        <v>33</v>
      </c>
      <c r="C116" s="24" t="s">
        <v>46</v>
      </c>
      <c r="D116" s="23" t="s">
        <v>16</v>
      </c>
      <c r="E116" s="23"/>
      <c r="F116" s="6">
        <f t="shared" ref="F116:S116" si="62">SUM(F117:F120)</f>
        <v>2925</v>
      </c>
      <c r="G116" s="6">
        <f t="shared" si="62"/>
        <v>45000</v>
      </c>
      <c r="H116" s="6">
        <f t="shared" si="62"/>
        <v>0</v>
      </c>
      <c r="I116" s="6">
        <f t="shared" si="62"/>
        <v>0</v>
      </c>
      <c r="J116" s="6">
        <f t="shared" si="62"/>
        <v>0</v>
      </c>
      <c r="K116" s="6">
        <f t="shared" si="62"/>
        <v>0</v>
      </c>
      <c r="L116" s="6">
        <f t="shared" si="62"/>
        <v>0</v>
      </c>
      <c r="M116" s="6">
        <f t="shared" si="62"/>
        <v>0</v>
      </c>
      <c r="N116" s="6">
        <f t="shared" si="62"/>
        <v>2925</v>
      </c>
      <c r="O116" s="6">
        <f t="shared" si="62"/>
        <v>0</v>
      </c>
      <c r="P116" s="6">
        <f t="shared" si="62"/>
        <v>0</v>
      </c>
      <c r="Q116" s="6">
        <f t="shared" si="62"/>
        <v>45000</v>
      </c>
      <c r="R116" s="6">
        <f t="shared" si="62"/>
        <v>0</v>
      </c>
      <c r="S116" s="6">
        <f t="shared" si="62"/>
        <v>0</v>
      </c>
      <c r="T116" s="25"/>
    </row>
    <row r="117" spans="1:20" s="26" customFormat="1" ht="18" customHeight="1">
      <c r="A117" s="23"/>
      <c r="B117" s="24"/>
      <c r="C117" s="24"/>
      <c r="D117" s="20" t="s">
        <v>17</v>
      </c>
      <c r="E117" s="27" t="s">
        <v>18</v>
      </c>
      <c r="F117" s="6">
        <f t="shared" ref="F117:G120" si="63">H117+J117+L117+N117+P117+R117</f>
        <v>0</v>
      </c>
      <c r="G117" s="6">
        <f t="shared" si="63"/>
        <v>43650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43650</v>
      </c>
      <c r="R117" s="6">
        <v>0</v>
      </c>
      <c r="S117" s="6">
        <v>0</v>
      </c>
      <c r="T117" s="25"/>
    </row>
    <row r="118" spans="1:20" s="26" customFormat="1" ht="18" customHeight="1">
      <c r="A118" s="23"/>
      <c r="B118" s="24"/>
      <c r="C118" s="24"/>
      <c r="D118" s="21"/>
      <c r="E118" s="27" t="s">
        <v>19</v>
      </c>
      <c r="F118" s="6">
        <f t="shared" si="63"/>
        <v>0</v>
      </c>
      <c r="G118" s="6">
        <f t="shared" si="63"/>
        <v>1349.5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1349.5</v>
      </c>
      <c r="R118" s="6">
        <v>0</v>
      </c>
      <c r="S118" s="6">
        <v>0</v>
      </c>
      <c r="T118" s="25"/>
    </row>
    <row r="119" spans="1:20" s="26" customFormat="1" ht="18" customHeight="1">
      <c r="A119" s="23"/>
      <c r="B119" s="24"/>
      <c r="C119" s="24"/>
      <c r="D119" s="21"/>
      <c r="E119" s="27" t="s">
        <v>20</v>
      </c>
      <c r="F119" s="6">
        <f t="shared" si="63"/>
        <v>2925</v>
      </c>
      <c r="G119" s="6">
        <f t="shared" si="63"/>
        <v>0.5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2925</v>
      </c>
      <c r="O119" s="6">
        <v>0</v>
      </c>
      <c r="P119" s="6">
        <v>0</v>
      </c>
      <c r="Q119" s="6">
        <v>0.5</v>
      </c>
      <c r="R119" s="6">
        <v>0</v>
      </c>
      <c r="S119" s="6">
        <v>0</v>
      </c>
      <c r="T119" s="25"/>
    </row>
    <row r="120" spans="1:20" s="26" customFormat="1" ht="18" customHeight="1">
      <c r="A120" s="23"/>
      <c r="B120" s="24"/>
      <c r="C120" s="24"/>
      <c r="D120" s="22"/>
      <c r="E120" s="27" t="s">
        <v>21</v>
      </c>
      <c r="F120" s="6">
        <f t="shared" si="63"/>
        <v>0</v>
      </c>
      <c r="G120" s="6">
        <f t="shared" si="63"/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25"/>
    </row>
    <row r="121" spans="1:20" s="26" customFormat="1" ht="18" customHeight="1">
      <c r="A121" s="23" t="s">
        <v>137</v>
      </c>
      <c r="B121" s="24" t="s">
        <v>33</v>
      </c>
      <c r="C121" s="24" t="s">
        <v>47</v>
      </c>
      <c r="D121" s="23" t="s">
        <v>16</v>
      </c>
      <c r="E121" s="23"/>
      <c r="F121" s="6">
        <f t="shared" ref="F121:S121" si="64">SUM(F122:F125)</f>
        <v>3900</v>
      </c>
      <c r="G121" s="6">
        <f t="shared" si="64"/>
        <v>60000</v>
      </c>
      <c r="H121" s="6">
        <f t="shared" si="64"/>
        <v>0</v>
      </c>
      <c r="I121" s="6">
        <f t="shared" si="64"/>
        <v>0</v>
      </c>
      <c r="J121" s="6">
        <f t="shared" si="64"/>
        <v>0</v>
      </c>
      <c r="K121" s="6">
        <f t="shared" si="64"/>
        <v>0</v>
      </c>
      <c r="L121" s="6">
        <f t="shared" si="64"/>
        <v>0</v>
      </c>
      <c r="M121" s="6">
        <f t="shared" si="64"/>
        <v>0</v>
      </c>
      <c r="N121" s="6">
        <f t="shared" si="64"/>
        <v>3900</v>
      </c>
      <c r="O121" s="6">
        <f t="shared" si="64"/>
        <v>0</v>
      </c>
      <c r="P121" s="6">
        <f t="shared" si="64"/>
        <v>0</v>
      </c>
      <c r="Q121" s="6">
        <f t="shared" si="64"/>
        <v>60000</v>
      </c>
      <c r="R121" s="6">
        <f t="shared" si="64"/>
        <v>0</v>
      </c>
      <c r="S121" s="6">
        <f t="shared" si="64"/>
        <v>0</v>
      </c>
      <c r="T121" s="25"/>
    </row>
    <row r="122" spans="1:20" s="26" customFormat="1" ht="18" customHeight="1">
      <c r="A122" s="23"/>
      <c r="B122" s="24"/>
      <c r="C122" s="24"/>
      <c r="D122" s="20" t="s">
        <v>17</v>
      </c>
      <c r="E122" s="27" t="s">
        <v>18</v>
      </c>
      <c r="F122" s="6">
        <f t="shared" ref="F122:G125" si="65">H122+J122+L122+N122+P122+R122</f>
        <v>0</v>
      </c>
      <c r="G122" s="6">
        <f t="shared" si="65"/>
        <v>58200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58200</v>
      </c>
      <c r="R122" s="6">
        <v>0</v>
      </c>
      <c r="S122" s="6">
        <v>0</v>
      </c>
      <c r="T122" s="25"/>
    </row>
    <row r="123" spans="1:20" s="26" customFormat="1" ht="18" customHeight="1">
      <c r="A123" s="23"/>
      <c r="B123" s="24"/>
      <c r="C123" s="24"/>
      <c r="D123" s="21"/>
      <c r="E123" s="27" t="s">
        <v>19</v>
      </c>
      <c r="F123" s="6">
        <f t="shared" si="65"/>
        <v>0</v>
      </c>
      <c r="G123" s="6">
        <f t="shared" si="65"/>
        <v>1799.4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1799.4</v>
      </c>
      <c r="R123" s="6">
        <v>0</v>
      </c>
      <c r="S123" s="6">
        <v>0</v>
      </c>
      <c r="T123" s="25"/>
    </row>
    <row r="124" spans="1:20" s="26" customFormat="1" ht="18" customHeight="1">
      <c r="A124" s="23"/>
      <c r="B124" s="24"/>
      <c r="C124" s="24"/>
      <c r="D124" s="21"/>
      <c r="E124" s="27" t="s">
        <v>20</v>
      </c>
      <c r="F124" s="6">
        <f t="shared" si="65"/>
        <v>3900</v>
      </c>
      <c r="G124" s="6">
        <f t="shared" si="65"/>
        <v>0.6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3900</v>
      </c>
      <c r="O124" s="6">
        <v>0</v>
      </c>
      <c r="P124" s="6">
        <v>0</v>
      </c>
      <c r="Q124" s="6">
        <v>0.6</v>
      </c>
      <c r="R124" s="6">
        <v>0</v>
      </c>
      <c r="S124" s="6">
        <v>0</v>
      </c>
      <c r="T124" s="25"/>
    </row>
    <row r="125" spans="1:20" s="26" customFormat="1" ht="18" customHeight="1">
      <c r="A125" s="23"/>
      <c r="B125" s="24"/>
      <c r="C125" s="24"/>
      <c r="D125" s="22"/>
      <c r="E125" s="27" t="s">
        <v>21</v>
      </c>
      <c r="F125" s="6">
        <f t="shared" si="65"/>
        <v>0</v>
      </c>
      <c r="G125" s="6">
        <f t="shared" si="65"/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25"/>
    </row>
    <row r="126" spans="1:20" s="26" customFormat="1" ht="18" customHeight="1">
      <c r="A126" s="28" t="s">
        <v>48</v>
      </c>
      <c r="B126" s="28"/>
      <c r="C126" s="28"/>
      <c r="D126" s="23" t="s">
        <v>16</v>
      </c>
      <c r="E126" s="23"/>
      <c r="F126" s="6">
        <f>SUM(F127:F130)</f>
        <v>3555</v>
      </c>
      <c r="G126" s="6">
        <f>SUM(G127:G130)</f>
        <v>54700</v>
      </c>
      <c r="H126" s="6">
        <f t="shared" ref="H126:S126" si="66">SUM(H131,H136)</f>
        <v>0</v>
      </c>
      <c r="I126" s="6">
        <f t="shared" si="66"/>
        <v>0</v>
      </c>
      <c r="J126" s="6">
        <f t="shared" si="66"/>
        <v>0</v>
      </c>
      <c r="K126" s="6">
        <f t="shared" si="66"/>
        <v>0</v>
      </c>
      <c r="L126" s="6">
        <f t="shared" si="66"/>
        <v>1475</v>
      </c>
      <c r="M126" s="6">
        <f t="shared" si="66"/>
        <v>0</v>
      </c>
      <c r="N126" s="6">
        <f t="shared" si="66"/>
        <v>2080</v>
      </c>
      <c r="O126" s="6">
        <f t="shared" si="66"/>
        <v>22700</v>
      </c>
      <c r="P126" s="6">
        <f t="shared" si="66"/>
        <v>0</v>
      </c>
      <c r="Q126" s="6">
        <f t="shared" si="66"/>
        <v>20000</v>
      </c>
      <c r="R126" s="6">
        <f t="shared" si="66"/>
        <v>0</v>
      </c>
      <c r="S126" s="6">
        <f t="shared" si="66"/>
        <v>12000</v>
      </c>
      <c r="T126" s="25"/>
    </row>
    <row r="127" spans="1:20" s="26" customFormat="1" ht="18" customHeight="1">
      <c r="A127" s="28"/>
      <c r="B127" s="28"/>
      <c r="C127" s="28"/>
      <c r="D127" s="20" t="s">
        <v>17</v>
      </c>
      <c r="E127" s="27" t="s">
        <v>18</v>
      </c>
      <c r="F127" s="6">
        <f t="shared" ref="F127:G130" si="67">H127+J127+L127+N127+P127+R127</f>
        <v>0</v>
      </c>
      <c r="G127" s="6">
        <f t="shared" si="67"/>
        <v>53059</v>
      </c>
      <c r="H127" s="6">
        <f t="shared" ref="H127:S127" si="68">SUM(H132,H137)</f>
        <v>0</v>
      </c>
      <c r="I127" s="6">
        <f t="shared" si="68"/>
        <v>0</v>
      </c>
      <c r="J127" s="6">
        <f t="shared" si="68"/>
        <v>0</v>
      </c>
      <c r="K127" s="6">
        <f t="shared" si="68"/>
        <v>0</v>
      </c>
      <c r="L127" s="6">
        <f t="shared" si="68"/>
        <v>0</v>
      </c>
      <c r="M127" s="6">
        <f t="shared" si="68"/>
        <v>0</v>
      </c>
      <c r="N127" s="6">
        <f t="shared" si="68"/>
        <v>0</v>
      </c>
      <c r="O127" s="6">
        <f t="shared" si="68"/>
        <v>22019</v>
      </c>
      <c r="P127" s="6">
        <f t="shared" si="68"/>
        <v>0</v>
      </c>
      <c r="Q127" s="6">
        <f t="shared" si="68"/>
        <v>19400</v>
      </c>
      <c r="R127" s="6">
        <f t="shared" si="68"/>
        <v>0</v>
      </c>
      <c r="S127" s="6">
        <f t="shared" si="68"/>
        <v>11640</v>
      </c>
      <c r="T127" s="25"/>
    </row>
    <row r="128" spans="1:20" s="26" customFormat="1" ht="18" customHeight="1">
      <c r="A128" s="28"/>
      <c r="B128" s="28"/>
      <c r="C128" s="28"/>
      <c r="D128" s="21"/>
      <c r="E128" s="27" t="s">
        <v>19</v>
      </c>
      <c r="F128" s="6">
        <f t="shared" si="67"/>
        <v>0</v>
      </c>
      <c r="G128" s="6">
        <f t="shared" si="67"/>
        <v>1640.3</v>
      </c>
      <c r="H128" s="6">
        <f t="shared" ref="H128:S128" si="69">SUM(H133,H138)</f>
        <v>0</v>
      </c>
      <c r="I128" s="6">
        <f t="shared" si="69"/>
        <v>0</v>
      </c>
      <c r="J128" s="6">
        <f t="shared" si="69"/>
        <v>0</v>
      </c>
      <c r="K128" s="6">
        <f t="shared" si="69"/>
        <v>0</v>
      </c>
      <c r="L128" s="6">
        <f t="shared" si="69"/>
        <v>0</v>
      </c>
      <c r="M128" s="6">
        <f t="shared" si="69"/>
        <v>0</v>
      </c>
      <c r="N128" s="6">
        <f t="shared" si="69"/>
        <v>0</v>
      </c>
      <c r="O128" s="6">
        <f t="shared" si="69"/>
        <v>680.7</v>
      </c>
      <c r="P128" s="6">
        <f t="shared" si="69"/>
        <v>0</v>
      </c>
      <c r="Q128" s="6">
        <f t="shared" si="69"/>
        <v>599.79999999999995</v>
      </c>
      <c r="R128" s="6">
        <f t="shared" si="69"/>
        <v>0</v>
      </c>
      <c r="S128" s="6">
        <f t="shared" si="69"/>
        <v>359.8</v>
      </c>
      <c r="T128" s="25"/>
    </row>
    <row r="129" spans="1:20" s="26" customFormat="1" ht="18" customHeight="1">
      <c r="A129" s="28"/>
      <c r="B129" s="28"/>
      <c r="C129" s="28"/>
      <c r="D129" s="21"/>
      <c r="E129" s="27" t="s">
        <v>20</v>
      </c>
      <c r="F129" s="6">
        <f t="shared" si="67"/>
        <v>3555</v>
      </c>
      <c r="G129" s="6">
        <f t="shared" si="67"/>
        <v>0.7</v>
      </c>
      <c r="H129" s="6">
        <f t="shared" ref="H129:S129" si="70">SUM(H134,H139)</f>
        <v>0</v>
      </c>
      <c r="I129" s="6">
        <f t="shared" si="70"/>
        <v>0</v>
      </c>
      <c r="J129" s="6">
        <f t="shared" si="70"/>
        <v>0</v>
      </c>
      <c r="K129" s="6">
        <f t="shared" si="70"/>
        <v>0</v>
      </c>
      <c r="L129" s="6">
        <f t="shared" si="70"/>
        <v>1475</v>
      </c>
      <c r="M129" s="6">
        <f t="shared" si="70"/>
        <v>0</v>
      </c>
      <c r="N129" s="6">
        <f t="shared" si="70"/>
        <v>2080</v>
      </c>
      <c r="O129" s="6">
        <f t="shared" si="70"/>
        <v>0.3</v>
      </c>
      <c r="P129" s="6">
        <f t="shared" si="70"/>
        <v>0</v>
      </c>
      <c r="Q129" s="6">
        <f t="shared" si="70"/>
        <v>0.2</v>
      </c>
      <c r="R129" s="6">
        <f t="shared" si="70"/>
        <v>0</v>
      </c>
      <c r="S129" s="6">
        <f t="shared" si="70"/>
        <v>0.2</v>
      </c>
      <c r="T129" s="25"/>
    </row>
    <row r="130" spans="1:20" s="26" customFormat="1" ht="18" customHeight="1">
      <c r="A130" s="28"/>
      <c r="B130" s="28"/>
      <c r="C130" s="28"/>
      <c r="D130" s="22"/>
      <c r="E130" s="27" t="s">
        <v>21</v>
      </c>
      <c r="F130" s="6">
        <f t="shared" si="67"/>
        <v>0</v>
      </c>
      <c r="G130" s="6">
        <f t="shared" si="67"/>
        <v>0</v>
      </c>
      <c r="H130" s="6">
        <f t="shared" ref="H130:S130" si="71">SUM(H135,H140)</f>
        <v>0</v>
      </c>
      <c r="I130" s="6">
        <f t="shared" si="71"/>
        <v>0</v>
      </c>
      <c r="J130" s="6">
        <f t="shared" si="71"/>
        <v>0</v>
      </c>
      <c r="K130" s="6">
        <f t="shared" si="71"/>
        <v>0</v>
      </c>
      <c r="L130" s="6">
        <f t="shared" si="71"/>
        <v>0</v>
      </c>
      <c r="M130" s="6">
        <f t="shared" si="71"/>
        <v>0</v>
      </c>
      <c r="N130" s="6">
        <f t="shared" si="71"/>
        <v>0</v>
      </c>
      <c r="O130" s="6">
        <f t="shared" si="71"/>
        <v>0</v>
      </c>
      <c r="P130" s="6">
        <f t="shared" si="71"/>
        <v>0</v>
      </c>
      <c r="Q130" s="6">
        <f t="shared" si="71"/>
        <v>0</v>
      </c>
      <c r="R130" s="6">
        <f t="shared" si="71"/>
        <v>0</v>
      </c>
      <c r="S130" s="6">
        <f t="shared" si="71"/>
        <v>0</v>
      </c>
      <c r="T130" s="25"/>
    </row>
    <row r="131" spans="1:20" s="26" customFormat="1" ht="18" customHeight="1">
      <c r="A131" s="23" t="s">
        <v>124</v>
      </c>
      <c r="B131" s="24" t="s">
        <v>49</v>
      </c>
      <c r="C131" s="24" t="s">
        <v>50</v>
      </c>
      <c r="D131" s="23" t="s">
        <v>16</v>
      </c>
      <c r="E131" s="23"/>
      <c r="F131" s="6">
        <f t="shared" ref="F131:S131" si="72">SUM(F132:F135)</f>
        <v>1475</v>
      </c>
      <c r="G131" s="6">
        <f t="shared" si="72"/>
        <v>22700</v>
      </c>
      <c r="H131" s="6">
        <f t="shared" si="72"/>
        <v>0</v>
      </c>
      <c r="I131" s="6">
        <f t="shared" si="72"/>
        <v>0</v>
      </c>
      <c r="J131" s="6">
        <f t="shared" si="72"/>
        <v>0</v>
      </c>
      <c r="K131" s="6">
        <f t="shared" si="72"/>
        <v>0</v>
      </c>
      <c r="L131" s="6">
        <f t="shared" si="72"/>
        <v>1475</v>
      </c>
      <c r="M131" s="6">
        <f t="shared" si="72"/>
        <v>0</v>
      </c>
      <c r="N131" s="6">
        <f t="shared" si="72"/>
        <v>0</v>
      </c>
      <c r="O131" s="6">
        <f t="shared" si="72"/>
        <v>22700</v>
      </c>
      <c r="P131" s="6">
        <f t="shared" si="72"/>
        <v>0</v>
      </c>
      <c r="Q131" s="6">
        <f t="shared" si="72"/>
        <v>0</v>
      </c>
      <c r="R131" s="6">
        <f t="shared" si="72"/>
        <v>0</v>
      </c>
      <c r="S131" s="6">
        <f t="shared" si="72"/>
        <v>0</v>
      </c>
      <c r="T131" s="25"/>
    </row>
    <row r="132" spans="1:20" s="26" customFormat="1" ht="18" customHeight="1">
      <c r="A132" s="23"/>
      <c r="B132" s="24"/>
      <c r="C132" s="24"/>
      <c r="D132" s="20" t="s">
        <v>17</v>
      </c>
      <c r="E132" s="27" t="s">
        <v>18</v>
      </c>
      <c r="F132" s="6">
        <f t="shared" ref="F132:G135" si="73">H132+J132+L132+N132+P132+R132</f>
        <v>0</v>
      </c>
      <c r="G132" s="6">
        <f t="shared" si="73"/>
        <v>22019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22019</v>
      </c>
      <c r="P132" s="6">
        <v>0</v>
      </c>
      <c r="Q132" s="6">
        <v>0</v>
      </c>
      <c r="R132" s="6">
        <v>0</v>
      </c>
      <c r="S132" s="6">
        <v>0</v>
      </c>
      <c r="T132" s="25"/>
    </row>
    <row r="133" spans="1:20" s="26" customFormat="1" ht="18" customHeight="1">
      <c r="A133" s="23"/>
      <c r="B133" s="24"/>
      <c r="C133" s="24"/>
      <c r="D133" s="21"/>
      <c r="E133" s="27" t="s">
        <v>19</v>
      </c>
      <c r="F133" s="6">
        <f t="shared" si="73"/>
        <v>0</v>
      </c>
      <c r="G133" s="6">
        <f t="shared" si="73"/>
        <v>680.7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680.7</v>
      </c>
      <c r="P133" s="6">
        <v>0</v>
      </c>
      <c r="Q133" s="6">
        <v>0</v>
      </c>
      <c r="R133" s="6">
        <v>0</v>
      </c>
      <c r="S133" s="6">
        <v>0</v>
      </c>
      <c r="T133" s="25"/>
    </row>
    <row r="134" spans="1:20" s="26" customFormat="1" ht="18" customHeight="1">
      <c r="A134" s="23"/>
      <c r="B134" s="24"/>
      <c r="C134" s="24"/>
      <c r="D134" s="21"/>
      <c r="E134" s="27" t="s">
        <v>20</v>
      </c>
      <c r="F134" s="6">
        <f t="shared" si="73"/>
        <v>1475</v>
      </c>
      <c r="G134" s="6">
        <f t="shared" si="73"/>
        <v>0.3</v>
      </c>
      <c r="H134" s="6">
        <v>0</v>
      </c>
      <c r="I134" s="6">
        <v>0</v>
      </c>
      <c r="J134" s="6">
        <v>0</v>
      </c>
      <c r="K134" s="6">
        <v>0</v>
      </c>
      <c r="L134" s="6">
        <v>1475</v>
      </c>
      <c r="M134" s="6">
        <v>0</v>
      </c>
      <c r="N134" s="6">
        <v>0</v>
      </c>
      <c r="O134" s="6">
        <v>0.3</v>
      </c>
      <c r="P134" s="6">
        <v>0</v>
      </c>
      <c r="Q134" s="6">
        <v>0</v>
      </c>
      <c r="R134" s="6">
        <v>0</v>
      </c>
      <c r="S134" s="6">
        <v>0</v>
      </c>
      <c r="T134" s="25"/>
    </row>
    <row r="135" spans="1:20" s="26" customFormat="1" ht="18" customHeight="1">
      <c r="A135" s="23"/>
      <c r="B135" s="24"/>
      <c r="C135" s="24"/>
      <c r="D135" s="22"/>
      <c r="E135" s="27" t="s">
        <v>21</v>
      </c>
      <c r="F135" s="6">
        <f t="shared" si="73"/>
        <v>0</v>
      </c>
      <c r="G135" s="6">
        <f t="shared" si="73"/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  <c r="Q135" s="6">
        <v>0</v>
      </c>
      <c r="R135" s="6">
        <v>0</v>
      </c>
      <c r="S135" s="6">
        <v>0</v>
      </c>
      <c r="T135" s="25"/>
    </row>
    <row r="136" spans="1:20" s="26" customFormat="1" ht="18" customHeight="1">
      <c r="A136" s="23" t="s">
        <v>125</v>
      </c>
      <c r="B136" s="24" t="s">
        <v>49</v>
      </c>
      <c r="C136" s="24" t="s">
        <v>51</v>
      </c>
      <c r="D136" s="23" t="s">
        <v>16</v>
      </c>
      <c r="E136" s="23"/>
      <c r="F136" s="6">
        <f t="shared" ref="F136:S136" si="74">SUM(F137:F140)</f>
        <v>2080</v>
      </c>
      <c r="G136" s="6">
        <f t="shared" si="74"/>
        <v>32000</v>
      </c>
      <c r="H136" s="6">
        <f t="shared" si="74"/>
        <v>0</v>
      </c>
      <c r="I136" s="6">
        <f t="shared" si="74"/>
        <v>0</v>
      </c>
      <c r="J136" s="6">
        <f t="shared" si="74"/>
        <v>0</v>
      </c>
      <c r="K136" s="6">
        <f t="shared" si="74"/>
        <v>0</v>
      </c>
      <c r="L136" s="6">
        <f t="shared" si="74"/>
        <v>0</v>
      </c>
      <c r="M136" s="6">
        <f t="shared" si="74"/>
        <v>0</v>
      </c>
      <c r="N136" s="6">
        <f t="shared" si="74"/>
        <v>2080</v>
      </c>
      <c r="O136" s="6">
        <f t="shared" si="74"/>
        <v>0</v>
      </c>
      <c r="P136" s="6">
        <f t="shared" si="74"/>
        <v>0</v>
      </c>
      <c r="Q136" s="6">
        <f t="shared" si="74"/>
        <v>20000</v>
      </c>
      <c r="R136" s="6">
        <f t="shared" si="74"/>
        <v>0</v>
      </c>
      <c r="S136" s="6">
        <f t="shared" si="74"/>
        <v>12000</v>
      </c>
      <c r="T136" s="25"/>
    </row>
    <row r="137" spans="1:20" s="26" customFormat="1" ht="18" customHeight="1">
      <c r="A137" s="23"/>
      <c r="B137" s="24"/>
      <c r="C137" s="24"/>
      <c r="D137" s="20" t="s">
        <v>17</v>
      </c>
      <c r="E137" s="27" t="s">
        <v>18</v>
      </c>
      <c r="F137" s="6">
        <f t="shared" ref="F137:G140" si="75">H137+J137+L137+N137+P137+R137</f>
        <v>0</v>
      </c>
      <c r="G137" s="6">
        <f t="shared" si="75"/>
        <v>31040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19400</v>
      </c>
      <c r="R137" s="6">
        <v>0</v>
      </c>
      <c r="S137" s="6">
        <v>11640</v>
      </c>
      <c r="T137" s="25"/>
    </row>
    <row r="138" spans="1:20" s="26" customFormat="1" ht="18" customHeight="1">
      <c r="A138" s="23"/>
      <c r="B138" s="24"/>
      <c r="C138" s="24"/>
      <c r="D138" s="21"/>
      <c r="E138" s="27" t="s">
        <v>19</v>
      </c>
      <c r="F138" s="6">
        <f t="shared" si="75"/>
        <v>0</v>
      </c>
      <c r="G138" s="6">
        <f t="shared" si="75"/>
        <v>959.59999999999991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599.79999999999995</v>
      </c>
      <c r="R138" s="6">
        <v>0</v>
      </c>
      <c r="S138" s="6">
        <v>359.8</v>
      </c>
      <c r="T138" s="25"/>
    </row>
    <row r="139" spans="1:20" s="26" customFormat="1" ht="18" customHeight="1">
      <c r="A139" s="23"/>
      <c r="B139" s="24"/>
      <c r="C139" s="24"/>
      <c r="D139" s="21"/>
      <c r="E139" s="27" t="s">
        <v>20</v>
      </c>
      <c r="F139" s="6">
        <f t="shared" si="75"/>
        <v>2080</v>
      </c>
      <c r="G139" s="6">
        <f t="shared" si="75"/>
        <v>0.4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2080</v>
      </c>
      <c r="O139" s="6">
        <v>0</v>
      </c>
      <c r="P139" s="6">
        <v>0</v>
      </c>
      <c r="Q139" s="6">
        <v>0.2</v>
      </c>
      <c r="R139" s="6">
        <v>0</v>
      </c>
      <c r="S139" s="6">
        <v>0.2</v>
      </c>
      <c r="T139" s="25"/>
    </row>
    <row r="140" spans="1:20" s="26" customFormat="1" ht="18" customHeight="1">
      <c r="A140" s="23"/>
      <c r="B140" s="24"/>
      <c r="C140" s="24"/>
      <c r="D140" s="22"/>
      <c r="E140" s="27" t="s">
        <v>21</v>
      </c>
      <c r="F140" s="6">
        <f t="shared" si="75"/>
        <v>0</v>
      </c>
      <c r="G140" s="6">
        <f t="shared" si="75"/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25"/>
    </row>
    <row r="141" spans="1:20" s="26" customFormat="1" ht="18" customHeight="1">
      <c r="A141" s="28" t="s">
        <v>52</v>
      </c>
      <c r="B141" s="28"/>
      <c r="C141" s="28"/>
      <c r="D141" s="23" t="s">
        <v>16</v>
      </c>
      <c r="E141" s="23"/>
      <c r="F141" s="6">
        <f>SUM(F142:F145)</f>
        <v>3925</v>
      </c>
      <c r="G141" s="6">
        <f>SUM(G142:G145)</f>
        <v>71764.420000000013</v>
      </c>
      <c r="H141" s="6">
        <f t="shared" ref="H141:S141" si="76">SUM(H146,H151,H156)</f>
        <v>0</v>
      </c>
      <c r="I141" s="6">
        <f t="shared" si="76"/>
        <v>11579.420000000002</v>
      </c>
      <c r="J141" s="6">
        <f t="shared" si="76"/>
        <v>1650</v>
      </c>
      <c r="K141" s="6">
        <f t="shared" si="76"/>
        <v>0</v>
      </c>
      <c r="L141" s="6">
        <f t="shared" si="76"/>
        <v>2275</v>
      </c>
      <c r="M141" s="6">
        <f t="shared" si="76"/>
        <v>25185</v>
      </c>
      <c r="N141" s="6">
        <f t="shared" si="76"/>
        <v>0</v>
      </c>
      <c r="O141" s="6">
        <f t="shared" si="76"/>
        <v>35000</v>
      </c>
      <c r="P141" s="6">
        <f t="shared" si="76"/>
        <v>0</v>
      </c>
      <c r="Q141" s="6">
        <f t="shared" si="76"/>
        <v>0</v>
      </c>
      <c r="R141" s="6">
        <f t="shared" si="76"/>
        <v>0</v>
      </c>
      <c r="S141" s="6">
        <f t="shared" si="76"/>
        <v>0</v>
      </c>
      <c r="T141" s="25"/>
    </row>
    <row r="142" spans="1:20" s="26" customFormat="1" ht="18" customHeight="1">
      <c r="A142" s="28"/>
      <c r="B142" s="28"/>
      <c r="C142" s="28"/>
      <c r="D142" s="20" t="s">
        <v>17</v>
      </c>
      <c r="E142" s="27" t="s">
        <v>18</v>
      </c>
      <c r="F142" s="6">
        <f t="shared" ref="F142:G145" si="77">H142+J142+L142+N142+P142+R142</f>
        <v>0</v>
      </c>
      <c r="G142" s="6">
        <f t="shared" si="77"/>
        <v>69611.040000000008</v>
      </c>
      <c r="H142" s="6">
        <f t="shared" ref="H142:S142" si="78">SUM(H147,H152,H157)</f>
        <v>0</v>
      </c>
      <c r="I142" s="6">
        <f t="shared" si="78"/>
        <v>11232.04</v>
      </c>
      <c r="J142" s="6">
        <f t="shared" si="78"/>
        <v>0</v>
      </c>
      <c r="K142" s="6">
        <f t="shared" si="78"/>
        <v>0</v>
      </c>
      <c r="L142" s="6">
        <f t="shared" si="78"/>
        <v>0</v>
      </c>
      <c r="M142" s="6">
        <f t="shared" si="78"/>
        <v>24429</v>
      </c>
      <c r="N142" s="6">
        <f t="shared" si="78"/>
        <v>0</v>
      </c>
      <c r="O142" s="6">
        <f t="shared" si="78"/>
        <v>33950</v>
      </c>
      <c r="P142" s="6">
        <f t="shared" si="78"/>
        <v>0</v>
      </c>
      <c r="Q142" s="6">
        <f t="shared" si="78"/>
        <v>0</v>
      </c>
      <c r="R142" s="6">
        <f t="shared" si="78"/>
        <v>0</v>
      </c>
      <c r="S142" s="6">
        <f t="shared" si="78"/>
        <v>0</v>
      </c>
      <c r="T142" s="25"/>
    </row>
    <row r="143" spans="1:20" s="26" customFormat="1" ht="18" customHeight="1">
      <c r="A143" s="28"/>
      <c r="B143" s="28"/>
      <c r="C143" s="28"/>
      <c r="D143" s="21"/>
      <c r="E143" s="27" t="s">
        <v>19</v>
      </c>
      <c r="F143" s="6">
        <f t="shared" si="77"/>
        <v>0</v>
      </c>
      <c r="G143" s="6">
        <f t="shared" si="77"/>
        <v>2152.33</v>
      </c>
      <c r="H143" s="6">
        <f t="shared" ref="H143:S143" si="79">SUM(H148,H153,H158)</f>
        <v>0</v>
      </c>
      <c r="I143" s="6">
        <f t="shared" si="79"/>
        <v>347.03</v>
      </c>
      <c r="J143" s="6">
        <f t="shared" si="79"/>
        <v>0</v>
      </c>
      <c r="K143" s="6">
        <f t="shared" si="79"/>
        <v>0</v>
      </c>
      <c r="L143" s="6">
        <f t="shared" si="79"/>
        <v>0</v>
      </c>
      <c r="M143" s="6">
        <f t="shared" si="79"/>
        <v>755.7</v>
      </c>
      <c r="N143" s="6">
        <f t="shared" si="79"/>
        <v>0</v>
      </c>
      <c r="O143" s="6">
        <f t="shared" si="79"/>
        <v>1049.5999999999999</v>
      </c>
      <c r="P143" s="6">
        <f t="shared" si="79"/>
        <v>0</v>
      </c>
      <c r="Q143" s="6">
        <f t="shared" si="79"/>
        <v>0</v>
      </c>
      <c r="R143" s="6">
        <f t="shared" si="79"/>
        <v>0</v>
      </c>
      <c r="S143" s="6">
        <f t="shared" si="79"/>
        <v>0</v>
      </c>
      <c r="T143" s="25"/>
    </row>
    <row r="144" spans="1:20" s="26" customFormat="1" ht="18" customHeight="1">
      <c r="A144" s="28"/>
      <c r="B144" s="28"/>
      <c r="C144" s="28"/>
      <c r="D144" s="21"/>
      <c r="E144" s="27" t="s">
        <v>20</v>
      </c>
      <c r="F144" s="6">
        <f t="shared" si="77"/>
        <v>3925</v>
      </c>
      <c r="G144" s="6">
        <f t="shared" si="77"/>
        <v>1.0499999999999998</v>
      </c>
      <c r="H144" s="6">
        <f t="shared" ref="H144:S144" si="80">SUM(H149,H154,H159)</f>
        <v>0</v>
      </c>
      <c r="I144" s="6">
        <f t="shared" si="80"/>
        <v>0.35</v>
      </c>
      <c r="J144" s="6">
        <f t="shared" si="80"/>
        <v>1650</v>
      </c>
      <c r="K144" s="6">
        <f t="shared" si="80"/>
        <v>0</v>
      </c>
      <c r="L144" s="6">
        <f t="shared" si="80"/>
        <v>2275</v>
      </c>
      <c r="M144" s="6">
        <f t="shared" si="80"/>
        <v>0.3</v>
      </c>
      <c r="N144" s="6">
        <f t="shared" si="80"/>
        <v>0</v>
      </c>
      <c r="O144" s="6">
        <f t="shared" si="80"/>
        <v>0.4</v>
      </c>
      <c r="P144" s="6">
        <f t="shared" si="80"/>
        <v>0</v>
      </c>
      <c r="Q144" s="6">
        <f t="shared" si="80"/>
        <v>0</v>
      </c>
      <c r="R144" s="6">
        <f t="shared" si="80"/>
        <v>0</v>
      </c>
      <c r="S144" s="6">
        <f t="shared" si="80"/>
        <v>0</v>
      </c>
      <c r="T144" s="25"/>
    </row>
    <row r="145" spans="1:20" s="26" customFormat="1" ht="18" customHeight="1">
      <c r="A145" s="28"/>
      <c r="B145" s="28"/>
      <c r="C145" s="28"/>
      <c r="D145" s="22"/>
      <c r="E145" s="27" t="s">
        <v>21</v>
      </c>
      <c r="F145" s="6">
        <f t="shared" si="77"/>
        <v>0</v>
      </c>
      <c r="G145" s="6">
        <f t="shared" si="77"/>
        <v>0</v>
      </c>
      <c r="H145" s="6">
        <f t="shared" ref="H145:S145" si="81">SUM(H150,H155,H160)</f>
        <v>0</v>
      </c>
      <c r="I145" s="6">
        <f t="shared" si="81"/>
        <v>0</v>
      </c>
      <c r="J145" s="6">
        <f t="shared" si="81"/>
        <v>0</v>
      </c>
      <c r="K145" s="6">
        <f t="shared" si="81"/>
        <v>0</v>
      </c>
      <c r="L145" s="6">
        <f t="shared" si="81"/>
        <v>0</v>
      </c>
      <c r="M145" s="6">
        <f t="shared" si="81"/>
        <v>0</v>
      </c>
      <c r="N145" s="6">
        <f t="shared" si="81"/>
        <v>0</v>
      </c>
      <c r="O145" s="6">
        <f t="shared" si="81"/>
        <v>0</v>
      </c>
      <c r="P145" s="6">
        <f t="shared" si="81"/>
        <v>0</v>
      </c>
      <c r="Q145" s="6">
        <f t="shared" si="81"/>
        <v>0</v>
      </c>
      <c r="R145" s="6">
        <f t="shared" si="81"/>
        <v>0</v>
      </c>
      <c r="S145" s="6">
        <f t="shared" si="81"/>
        <v>0</v>
      </c>
      <c r="T145" s="25"/>
    </row>
    <row r="146" spans="1:20" s="26" customFormat="1" ht="18" customHeight="1">
      <c r="A146" s="23" t="s">
        <v>124</v>
      </c>
      <c r="B146" s="24" t="s">
        <v>53</v>
      </c>
      <c r="C146" s="24" t="s">
        <v>54</v>
      </c>
      <c r="D146" s="23" t="s">
        <v>16</v>
      </c>
      <c r="E146" s="23"/>
      <c r="F146" s="6">
        <f t="shared" ref="F146:S146" si="82">SUM(F147:F150)</f>
        <v>1650</v>
      </c>
      <c r="G146" s="6">
        <f t="shared" si="82"/>
        <v>25185</v>
      </c>
      <c r="H146" s="6">
        <f t="shared" si="82"/>
        <v>0</v>
      </c>
      <c r="I146" s="6">
        <f t="shared" si="82"/>
        <v>0</v>
      </c>
      <c r="J146" s="6">
        <f t="shared" si="82"/>
        <v>1650</v>
      </c>
      <c r="K146" s="6">
        <f t="shared" si="82"/>
        <v>0</v>
      </c>
      <c r="L146" s="6">
        <f t="shared" si="82"/>
        <v>0</v>
      </c>
      <c r="M146" s="6">
        <f t="shared" si="82"/>
        <v>25185</v>
      </c>
      <c r="N146" s="6">
        <f t="shared" si="82"/>
        <v>0</v>
      </c>
      <c r="O146" s="6">
        <f t="shared" si="82"/>
        <v>0</v>
      </c>
      <c r="P146" s="6">
        <f t="shared" si="82"/>
        <v>0</v>
      </c>
      <c r="Q146" s="6">
        <f t="shared" si="82"/>
        <v>0</v>
      </c>
      <c r="R146" s="6">
        <f t="shared" si="82"/>
        <v>0</v>
      </c>
      <c r="S146" s="6">
        <f t="shared" si="82"/>
        <v>0</v>
      </c>
      <c r="T146" s="25"/>
    </row>
    <row r="147" spans="1:20" s="26" customFormat="1" ht="18" customHeight="1">
      <c r="A147" s="23"/>
      <c r="B147" s="24"/>
      <c r="C147" s="24"/>
      <c r="D147" s="20" t="s">
        <v>17</v>
      </c>
      <c r="E147" s="27" t="s">
        <v>18</v>
      </c>
      <c r="F147" s="6">
        <f t="shared" ref="F147:G150" si="83">H147+J147+L147+N147+P147+R147</f>
        <v>0</v>
      </c>
      <c r="G147" s="6">
        <f t="shared" si="83"/>
        <v>24429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24429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25"/>
    </row>
    <row r="148" spans="1:20" s="26" customFormat="1" ht="18" customHeight="1">
      <c r="A148" s="23"/>
      <c r="B148" s="24"/>
      <c r="C148" s="24"/>
      <c r="D148" s="21"/>
      <c r="E148" s="27" t="s">
        <v>19</v>
      </c>
      <c r="F148" s="6">
        <f t="shared" si="83"/>
        <v>0</v>
      </c>
      <c r="G148" s="6">
        <f t="shared" si="83"/>
        <v>755.7</v>
      </c>
      <c r="H148" s="6">
        <v>0</v>
      </c>
      <c r="I148" s="6">
        <v>0</v>
      </c>
      <c r="J148" s="6">
        <v>0</v>
      </c>
      <c r="K148" s="6">
        <v>0</v>
      </c>
      <c r="L148" s="6">
        <v>0</v>
      </c>
      <c r="M148" s="6">
        <v>755.7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25"/>
    </row>
    <row r="149" spans="1:20" s="26" customFormat="1" ht="18" customHeight="1">
      <c r="A149" s="23"/>
      <c r="B149" s="24"/>
      <c r="C149" s="24"/>
      <c r="D149" s="21"/>
      <c r="E149" s="27" t="s">
        <v>20</v>
      </c>
      <c r="F149" s="6">
        <f t="shared" si="83"/>
        <v>1650</v>
      </c>
      <c r="G149" s="6">
        <f t="shared" si="83"/>
        <v>0.3</v>
      </c>
      <c r="H149" s="6">
        <v>0</v>
      </c>
      <c r="I149" s="6">
        <v>0</v>
      </c>
      <c r="J149" s="6">
        <v>1650</v>
      </c>
      <c r="K149" s="6">
        <v>0</v>
      </c>
      <c r="L149" s="6">
        <v>0</v>
      </c>
      <c r="M149" s="6">
        <v>0.3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25"/>
    </row>
    <row r="150" spans="1:20" s="26" customFormat="1" ht="18" customHeight="1">
      <c r="A150" s="23"/>
      <c r="B150" s="24"/>
      <c r="C150" s="24"/>
      <c r="D150" s="22"/>
      <c r="E150" s="27" t="s">
        <v>21</v>
      </c>
      <c r="F150" s="6">
        <f t="shared" si="83"/>
        <v>0</v>
      </c>
      <c r="G150" s="6">
        <f t="shared" si="83"/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25"/>
    </row>
    <row r="151" spans="1:20" s="26" customFormat="1" ht="18" customHeight="1">
      <c r="A151" s="23" t="s">
        <v>125</v>
      </c>
      <c r="B151" s="24" t="s">
        <v>53</v>
      </c>
      <c r="C151" s="24" t="s">
        <v>55</v>
      </c>
      <c r="D151" s="23" t="s">
        <v>16</v>
      </c>
      <c r="E151" s="23"/>
      <c r="F151" s="6">
        <f t="shared" ref="F151:S151" si="84">SUM(F152:F155)</f>
        <v>2275</v>
      </c>
      <c r="G151" s="6">
        <f t="shared" si="84"/>
        <v>35000</v>
      </c>
      <c r="H151" s="6">
        <f t="shared" si="84"/>
        <v>0</v>
      </c>
      <c r="I151" s="6">
        <f t="shared" si="84"/>
        <v>0</v>
      </c>
      <c r="J151" s="6">
        <f t="shared" si="84"/>
        <v>0</v>
      </c>
      <c r="K151" s="6">
        <f t="shared" si="84"/>
        <v>0</v>
      </c>
      <c r="L151" s="6">
        <f t="shared" si="84"/>
        <v>2275</v>
      </c>
      <c r="M151" s="6">
        <f t="shared" si="84"/>
        <v>0</v>
      </c>
      <c r="N151" s="6">
        <f t="shared" si="84"/>
        <v>0</v>
      </c>
      <c r="O151" s="6">
        <f t="shared" si="84"/>
        <v>35000</v>
      </c>
      <c r="P151" s="6">
        <f t="shared" si="84"/>
        <v>0</v>
      </c>
      <c r="Q151" s="6">
        <f t="shared" si="84"/>
        <v>0</v>
      </c>
      <c r="R151" s="6">
        <f t="shared" si="84"/>
        <v>0</v>
      </c>
      <c r="S151" s="6">
        <f t="shared" si="84"/>
        <v>0</v>
      </c>
      <c r="T151" s="25"/>
    </row>
    <row r="152" spans="1:20" s="26" customFormat="1" ht="18" customHeight="1">
      <c r="A152" s="23"/>
      <c r="B152" s="24"/>
      <c r="C152" s="24"/>
      <c r="D152" s="20" t="s">
        <v>17</v>
      </c>
      <c r="E152" s="27" t="s">
        <v>18</v>
      </c>
      <c r="F152" s="6">
        <f t="shared" ref="F152:G155" si="85">H152+J152+L152+N152+P152+R152</f>
        <v>0</v>
      </c>
      <c r="G152" s="6">
        <f t="shared" si="85"/>
        <v>33950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33950</v>
      </c>
      <c r="P152" s="6">
        <v>0</v>
      </c>
      <c r="Q152" s="6">
        <v>0</v>
      </c>
      <c r="R152" s="6">
        <v>0</v>
      </c>
      <c r="S152" s="6">
        <v>0</v>
      </c>
      <c r="T152" s="25"/>
    </row>
    <row r="153" spans="1:20" s="26" customFormat="1" ht="18" customHeight="1">
      <c r="A153" s="23"/>
      <c r="B153" s="24"/>
      <c r="C153" s="24"/>
      <c r="D153" s="21"/>
      <c r="E153" s="27" t="s">
        <v>19</v>
      </c>
      <c r="F153" s="6">
        <f t="shared" si="85"/>
        <v>0</v>
      </c>
      <c r="G153" s="6">
        <f t="shared" si="85"/>
        <v>1049.5999999999999</v>
      </c>
      <c r="H153" s="6">
        <v>0</v>
      </c>
      <c r="I153" s="6">
        <v>0</v>
      </c>
      <c r="J153" s="6">
        <v>0</v>
      </c>
      <c r="K153" s="6">
        <v>0</v>
      </c>
      <c r="L153" s="6">
        <v>0</v>
      </c>
      <c r="M153" s="6">
        <v>0</v>
      </c>
      <c r="N153" s="6">
        <v>0</v>
      </c>
      <c r="O153" s="6">
        <v>1049.5999999999999</v>
      </c>
      <c r="P153" s="6">
        <v>0</v>
      </c>
      <c r="Q153" s="6">
        <v>0</v>
      </c>
      <c r="R153" s="6">
        <v>0</v>
      </c>
      <c r="S153" s="6">
        <v>0</v>
      </c>
      <c r="T153" s="25"/>
    </row>
    <row r="154" spans="1:20" s="26" customFormat="1" ht="18" customHeight="1">
      <c r="A154" s="23"/>
      <c r="B154" s="24"/>
      <c r="C154" s="24"/>
      <c r="D154" s="21"/>
      <c r="E154" s="27" t="s">
        <v>20</v>
      </c>
      <c r="F154" s="6">
        <f t="shared" si="85"/>
        <v>2275</v>
      </c>
      <c r="G154" s="6">
        <f t="shared" si="85"/>
        <v>0.4</v>
      </c>
      <c r="H154" s="6">
        <v>0</v>
      </c>
      <c r="I154" s="6">
        <v>0</v>
      </c>
      <c r="J154" s="6">
        <v>0</v>
      </c>
      <c r="K154" s="6">
        <v>0</v>
      </c>
      <c r="L154" s="6">
        <v>2275</v>
      </c>
      <c r="M154" s="6">
        <v>0</v>
      </c>
      <c r="N154" s="6">
        <v>0</v>
      </c>
      <c r="O154" s="6">
        <v>0.4</v>
      </c>
      <c r="P154" s="6">
        <v>0</v>
      </c>
      <c r="Q154" s="6">
        <v>0</v>
      </c>
      <c r="R154" s="6">
        <v>0</v>
      </c>
      <c r="S154" s="6">
        <v>0</v>
      </c>
      <c r="T154" s="25"/>
    </row>
    <row r="155" spans="1:20" s="26" customFormat="1" ht="18" customHeight="1">
      <c r="A155" s="23"/>
      <c r="B155" s="24"/>
      <c r="C155" s="24"/>
      <c r="D155" s="22"/>
      <c r="E155" s="27" t="s">
        <v>21</v>
      </c>
      <c r="F155" s="6">
        <f t="shared" si="85"/>
        <v>0</v>
      </c>
      <c r="G155" s="6">
        <f t="shared" si="85"/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25"/>
    </row>
    <row r="156" spans="1:20" s="26" customFormat="1" ht="18" customHeight="1">
      <c r="A156" s="23" t="s">
        <v>126</v>
      </c>
      <c r="B156" s="24" t="s">
        <v>53</v>
      </c>
      <c r="C156" s="24" t="s">
        <v>56</v>
      </c>
      <c r="D156" s="23" t="s">
        <v>16</v>
      </c>
      <c r="E156" s="23"/>
      <c r="F156" s="6">
        <f t="shared" ref="F156:S156" si="86">SUM(F157:F160)</f>
        <v>0</v>
      </c>
      <c r="G156" s="6">
        <f t="shared" si="86"/>
        <v>11579.420000000002</v>
      </c>
      <c r="H156" s="6">
        <f t="shared" si="86"/>
        <v>0</v>
      </c>
      <c r="I156" s="6">
        <f t="shared" si="86"/>
        <v>11579.420000000002</v>
      </c>
      <c r="J156" s="6">
        <f t="shared" si="86"/>
        <v>0</v>
      </c>
      <c r="K156" s="6">
        <f t="shared" si="86"/>
        <v>0</v>
      </c>
      <c r="L156" s="6">
        <f t="shared" si="86"/>
        <v>0</v>
      </c>
      <c r="M156" s="6">
        <f t="shared" si="86"/>
        <v>0</v>
      </c>
      <c r="N156" s="6">
        <f t="shared" si="86"/>
        <v>0</v>
      </c>
      <c r="O156" s="6">
        <f t="shared" si="86"/>
        <v>0</v>
      </c>
      <c r="P156" s="6">
        <f t="shared" si="86"/>
        <v>0</v>
      </c>
      <c r="Q156" s="6">
        <f t="shared" si="86"/>
        <v>0</v>
      </c>
      <c r="R156" s="6">
        <f t="shared" si="86"/>
        <v>0</v>
      </c>
      <c r="S156" s="6">
        <f t="shared" si="86"/>
        <v>0</v>
      </c>
      <c r="T156" s="25"/>
    </row>
    <row r="157" spans="1:20" s="26" customFormat="1" ht="18" customHeight="1">
      <c r="A157" s="23"/>
      <c r="B157" s="24"/>
      <c r="C157" s="24"/>
      <c r="D157" s="20" t="s">
        <v>17</v>
      </c>
      <c r="E157" s="27" t="s">
        <v>18</v>
      </c>
      <c r="F157" s="6">
        <f t="shared" ref="F157:G160" si="87">H157+J157+L157+N157+P157+R157</f>
        <v>0</v>
      </c>
      <c r="G157" s="6">
        <f t="shared" si="87"/>
        <v>11232.04</v>
      </c>
      <c r="H157" s="6">
        <v>0</v>
      </c>
      <c r="I157" s="6">
        <v>11232.04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25"/>
    </row>
    <row r="158" spans="1:20" s="26" customFormat="1" ht="18" customHeight="1">
      <c r="A158" s="23"/>
      <c r="B158" s="24"/>
      <c r="C158" s="24"/>
      <c r="D158" s="21"/>
      <c r="E158" s="27" t="s">
        <v>19</v>
      </c>
      <c r="F158" s="6">
        <f t="shared" si="87"/>
        <v>0</v>
      </c>
      <c r="G158" s="6">
        <f t="shared" si="87"/>
        <v>347.03</v>
      </c>
      <c r="H158" s="6">
        <v>0</v>
      </c>
      <c r="I158" s="6">
        <v>347.03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25"/>
    </row>
    <row r="159" spans="1:20" s="26" customFormat="1" ht="18" customHeight="1">
      <c r="A159" s="23"/>
      <c r="B159" s="24"/>
      <c r="C159" s="24"/>
      <c r="D159" s="21"/>
      <c r="E159" s="27" t="s">
        <v>20</v>
      </c>
      <c r="F159" s="6">
        <f t="shared" si="87"/>
        <v>0</v>
      </c>
      <c r="G159" s="6">
        <f t="shared" si="87"/>
        <v>0.35</v>
      </c>
      <c r="H159" s="6">
        <v>0</v>
      </c>
      <c r="I159" s="6">
        <v>0.35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0</v>
      </c>
      <c r="R159" s="6">
        <v>0</v>
      </c>
      <c r="S159" s="6">
        <v>0</v>
      </c>
      <c r="T159" s="25"/>
    </row>
    <row r="160" spans="1:20" s="26" customFormat="1" ht="18" customHeight="1">
      <c r="A160" s="23"/>
      <c r="B160" s="24"/>
      <c r="C160" s="24"/>
      <c r="D160" s="22"/>
      <c r="E160" s="27" t="s">
        <v>21</v>
      </c>
      <c r="F160" s="6">
        <f t="shared" si="87"/>
        <v>0</v>
      </c>
      <c r="G160" s="6">
        <f t="shared" si="87"/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25"/>
    </row>
    <row r="161" spans="1:20" s="26" customFormat="1" ht="18" customHeight="1">
      <c r="A161" s="28" t="s">
        <v>57</v>
      </c>
      <c r="B161" s="28"/>
      <c r="C161" s="28"/>
      <c r="D161" s="23" t="s">
        <v>16</v>
      </c>
      <c r="E161" s="23"/>
      <c r="F161" s="6">
        <f>SUM(F162:F165)</f>
        <v>7540</v>
      </c>
      <c r="G161" s="6">
        <f>SUM(G162:G165)</f>
        <v>85000</v>
      </c>
      <c r="H161" s="6">
        <f t="shared" ref="H161:S161" si="88">SUM(H166)</f>
        <v>0</v>
      </c>
      <c r="I161" s="6">
        <f t="shared" si="88"/>
        <v>0</v>
      </c>
      <c r="J161" s="6">
        <f t="shared" si="88"/>
        <v>7540</v>
      </c>
      <c r="K161" s="6">
        <f t="shared" si="88"/>
        <v>0</v>
      </c>
      <c r="L161" s="6">
        <f t="shared" si="88"/>
        <v>0</v>
      </c>
      <c r="M161" s="6">
        <f t="shared" si="88"/>
        <v>45000</v>
      </c>
      <c r="N161" s="6">
        <f t="shared" si="88"/>
        <v>0</v>
      </c>
      <c r="O161" s="6">
        <f t="shared" si="88"/>
        <v>40000</v>
      </c>
      <c r="P161" s="6">
        <f t="shared" si="88"/>
        <v>0</v>
      </c>
      <c r="Q161" s="6">
        <f t="shared" si="88"/>
        <v>0</v>
      </c>
      <c r="R161" s="6">
        <f t="shared" si="88"/>
        <v>0</v>
      </c>
      <c r="S161" s="6">
        <f t="shared" si="88"/>
        <v>0</v>
      </c>
      <c r="T161" s="25"/>
    </row>
    <row r="162" spans="1:20" s="26" customFormat="1" ht="18" customHeight="1">
      <c r="A162" s="28"/>
      <c r="B162" s="28"/>
      <c r="C162" s="28"/>
      <c r="D162" s="20" t="s">
        <v>17</v>
      </c>
      <c r="E162" s="27" t="s">
        <v>18</v>
      </c>
      <c r="F162" s="6">
        <f t="shared" ref="F162:G165" si="89">H162+J162+L162+N162+P162+R162</f>
        <v>0</v>
      </c>
      <c r="G162" s="6">
        <f t="shared" si="89"/>
        <v>82450</v>
      </c>
      <c r="H162" s="6">
        <f t="shared" ref="H162:S162" si="90">SUM(H167)</f>
        <v>0</v>
      </c>
      <c r="I162" s="6">
        <f t="shared" si="90"/>
        <v>0</v>
      </c>
      <c r="J162" s="6">
        <f t="shared" si="90"/>
        <v>0</v>
      </c>
      <c r="K162" s="6">
        <f t="shared" si="90"/>
        <v>0</v>
      </c>
      <c r="L162" s="6">
        <f t="shared" si="90"/>
        <v>0</v>
      </c>
      <c r="M162" s="6">
        <f t="shared" si="90"/>
        <v>43650</v>
      </c>
      <c r="N162" s="6">
        <f t="shared" si="90"/>
        <v>0</v>
      </c>
      <c r="O162" s="6">
        <f t="shared" si="90"/>
        <v>38800</v>
      </c>
      <c r="P162" s="6">
        <f t="shared" si="90"/>
        <v>0</v>
      </c>
      <c r="Q162" s="6">
        <f t="shared" si="90"/>
        <v>0</v>
      </c>
      <c r="R162" s="6">
        <f t="shared" si="90"/>
        <v>0</v>
      </c>
      <c r="S162" s="6">
        <f t="shared" si="90"/>
        <v>0</v>
      </c>
      <c r="T162" s="25"/>
    </row>
    <row r="163" spans="1:20" s="26" customFormat="1" ht="18" customHeight="1">
      <c r="A163" s="28"/>
      <c r="B163" s="28"/>
      <c r="C163" s="28"/>
      <c r="D163" s="21"/>
      <c r="E163" s="27" t="s">
        <v>19</v>
      </c>
      <c r="F163" s="6">
        <f t="shared" si="89"/>
        <v>0</v>
      </c>
      <c r="G163" s="6">
        <f t="shared" si="89"/>
        <v>2549.1</v>
      </c>
      <c r="H163" s="6">
        <f t="shared" ref="H163:S163" si="91">SUM(H168)</f>
        <v>0</v>
      </c>
      <c r="I163" s="6">
        <f t="shared" si="91"/>
        <v>0</v>
      </c>
      <c r="J163" s="6">
        <f t="shared" si="91"/>
        <v>0</v>
      </c>
      <c r="K163" s="6">
        <f t="shared" si="91"/>
        <v>0</v>
      </c>
      <c r="L163" s="6">
        <f t="shared" si="91"/>
        <v>0</v>
      </c>
      <c r="M163" s="6">
        <f t="shared" si="91"/>
        <v>1349.5</v>
      </c>
      <c r="N163" s="6">
        <f t="shared" si="91"/>
        <v>0</v>
      </c>
      <c r="O163" s="6">
        <f t="shared" si="91"/>
        <v>1199.5999999999999</v>
      </c>
      <c r="P163" s="6">
        <f t="shared" si="91"/>
        <v>0</v>
      </c>
      <c r="Q163" s="6">
        <f t="shared" si="91"/>
        <v>0</v>
      </c>
      <c r="R163" s="6">
        <f t="shared" si="91"/>
        <v>0</v>
      </c>
      <c r="S163" s="6">
        <f t="shared" si="91"/>
        <v>0</v>
      </c>
      <c r="T163" s="25"/>
    </row>
    <row r="164" spans="1:20" s="26" customFormat="1" ht="18" customHeight="1">
      <c r="A164" s="28"/>
      <c r="B164" s="28"/>
      <c r="C164" s="28"/>
      <c r="D164" s="21"/>
      <c r="E164" s="27" t="s">
        <v>20</v>
      </c>
      <c r="F164" s="6">
        <f t="shared" si="89"/>
        <v>7540</v>
      </c>
      <c r="G164" s="6">
        <f t="shared" si="89"/>
        <v>0.9</v>
      </c>
      <c r="H164" s="6">
        <f t="shared" ref="H164:S164" si="92">SUM(H169)</f>
        <v>0</v>
      </c>
      <c r="I164" s="6">
        <f t="shared" si="92"/>
        <v>0</v>
      </c>
      <c r="J164" s="6">
        <f t="shared" si="92"/>
        <v>7540</v>
      </c>
      <c r="K164" s="6">
        <f t="shared" si="92"/>
        <v>0</v>
      </c>
      <c r="L164" s="6">
        <f t="shared" si="92"/>
        <v>0</v>
      </c>
      <c r="M164" s="6">
        <f t="shared" si="92"/>
        <v>0.5</v>
      </c>
      <c r="N164" s="6">
        <f t="shared" si="92"/>
        <v>0</v>
      </c>
      <c r="O164" s="6">
        <f t="shared" si="92"/>
        <v>0.4</v>
      </c>
      <c r="P164" s="6">
        <f t="shared" si="92"/>
        <v>0</v>
      </c>
      <c r="Q164" s="6">
        <f t="shared" si="92"/>
        <v>0</v>
      </c>
      <c r="R164" s="6">
        <f t="shared" si="92"/>
        <v>0</v>
      </c>
      <c r="S164" s="6">
        <f t="shared" si="92"/>
        <v>0</v>
      </c>
      <c r="T164" s="25"/>
    </row>
    <row r="165" spans="1:20" s="26" customFormat="1" ht="18" customHeight="1">
      <c r="A165" s="28"/>
      <c r="B165" s="28"/>
      <c r="C165" s="28"/>
      <c r="D165" s="22"/>
      <c r="E165" s="27" t="s">
        <v>21</v>
      </c>
      <c r="F165" s="6">
        <f t="shared" si="89"/>
        <v>0</v>
      </c>
      <c r="G165" s="6">
        <f t="shared" si="89"/>
        <v>0</v>
      </c>
      <c r="H165" s="6">
        <f t="shared" ref="H165:S165" si="93">SUM(H170)</f>
        <v>0</v>
      </c>
      <c r="I165" s="6">
        <f t="shared" si="93"/>
        <v>0</v>
      </c>
      <c r="J165" s="6">
        <f t="shared" si="93"/>
        <v>0</v>
      </c>
      <c r="K165" s="6">
        <f t="shared" si="93"/>
        <v>0</v>
      </c>
      <c r="L165" s="6">
        <f t="shared" si="93"/>
        <v>0</v>
      </c>
      <c r="M165" s="6">
        <f t="shared" si="93"/>
        <v>0</v>
      </c>
      <c r="N165" s="6">
        <f t="shared" si="93"/>
        <v>0</v>
      </c>
      <c r="O165" s="6">
        <f t="shared" si="93"/>
        <v>0</v>
      </c>
      <c r="P165" s="6">
        <f t="shared" si="93"/>
        <v>0</v>
      </c>
      <c r="Q165" s="6">
        <f t="shared" si="93"/>
        <v>0</v>
      </c>
      <c r="R165" s="6">
        <f t="shared" si="93"/>
        <v>0</v>
      </c>
      <c r="S165" s="6">
        <f t="shared" si="93"/>
        <v>0</v>
      </c>
      <c r="T165" s="25"/>
    </row>
    <row r="166" spans="1:20" s="26" customFormat="1" ht="18" customHeight="1">
      <c r="A166" s="23" t="s">
        <v>124</v>
      </c>
      <c r="B166" s="24" t="s">
        <v>58</v>
      </c>
      <c r="C166" s="24" t="s">
        <v>59</v>
      </c>
      <c r="D166" s="23" t="s">
        <v>16</v>
      </c>
      <c r="E166" s="23"/>
      <c r="F166" s="6">
        <f t="shared" ref="F166:S166" si="94">SUM(F167:F170)</f>
        <v>7540</v>
      </c>
      <c r="G166" s="6">
        <f t="shared" si="94"/>
        <v>85000</v>
      </c>
      <c r="H166" s="6">
        <f t="shared" si="94"/>
        <v>0</v>
      </c>
      <c r="I166" s="6">
        <f t="shared" si="94"/>
        <v>0</v>
      </c>
      <c r="J166" s="6">
        <f t="shared" si="94"/>
        <v>7540</v>
      </c>
      <c r="K166" s="6">
        <f t="shared" si="94"/>
        <v>0</v>
      </c>
      <c r="L166" s="6">
        <f t="shared" si="94"/>
        <v>0</v>
      </c>
      <c r="M166" s="6">
        <f t="shared" si="94"/>
        <v>45000</v>
      </c>
      <c r="N166" s="6">
        <f t="shared" si="94"/>
        <v>0</v>
      </c>
      <c r="O166" s="6">
        <f t="shared" si="94"/>
        <v>40000</v>
      </c>
      <c r="P166" s="6">
        <f t="shared" si="94"/>
        <v>0</v>
      </c>
      <c r="Q166" s="6">
        <f t="shared" si="94"/>
        <v>0</v>
      </c>
      <c r="R166" s="6">
        <f t="shared" si="94"/>
        <v>0</v>
      </c>
      <c r="S166" s="6">
        <f t="shared" si="94"/>
        <v>0</v>
      </c>
      <c r="T166" s="25"/>
    </row>
    <row r="167" spans="1:20" s="26" customFormat="1" ht="18" customHeight="1">
      <c r="A167" s="23"/>
      <c r="B167" s="24"/>
      <c r="C167" s="24"/>
      <c r="D167" s="20" t="s">
        <v>17</v>
      </c>
      <c r="E167" s="27" t="s">
        <v>18</v>
      </c>
      <c r="F167" s="6">
        <f t="shared" ref="F167:G170" si="95">H167+J167+L167+N167+P167+R167</f>
        <v>0</v>
      </c>
      <c r="G167" s="6">
        <f t="shared" si="95"/>
        <v>82450</v>
      </c>
      <c r="H167" s="6">
        <v>0</v>
      </c>
      <c r="I167" s="6">
        <v>0</v>
      </c>
      <c r="J167" s="6">
        <v>0</v>
      </c>
      <c r="K167" s="6">
        <v>0</v>
      </c>
      <c r="L167" s="6">
        <v>0</v>
      </c>
      <c r="M167" s="6">
        <v>43650</v>
      </c>
      <c r="N167" s="6">
        <v>0</v>
      </c>
      <c r="O167" s="6">
        <v>38800</v>
      </c>
      <c r="P167" s="6">
        <v>0</v>
      </c>
      <c r="Q167" s="6">
        <v>0</v>
      </c>
      <c r="R167" s="6">
        <v>0</v>
      </c>
      <c r="S167" s="6">
        <v>0</v>
      </c>
      <c r="T167" s="25"/>
    </row>
    <row r="168" spans="1:20" s="26" customFormat="1" ht="18" customHeight="1">
      <c r="A168" s="23"/>
      <c r="B168" s="24"/>
      <c r="C168" s="24"/>
      <c r="D168" s="21"/>
      <c r="E168" s="27" t="s">
        <v>19</v>
      </c>
      <c r="F168" s="6">
        <f t="shared" si="95"/>
        <v>0</v>
      </c>
      <c r="G168" s="6">
        <f t="shared" si="95"/>
        <v>2549.1</v>
      </c>
      <c r="H168" s="6">
        <v>0</v>
      </c>
      <c r="I168" s="6">
        <v>0</v>
      </c>
      <c r="J168" s="6">
        <v>0</v>
      </c>
      <c r="K168" s="6">
        <v>0</v>
      </c>
      <c r="L168" s="6">
        <v>0</v>
      </c>
      <c r="M168" s="6">
        <v>1349.5</v>
      </c>
      <c r="N168" s="6">
        <v>0</v>
      </c>
      <c r="O168" s="6">
        <v>1199.5999999999999</v>
      </c>
      <c r="P168" s="6">
        <v>0</v>
      </c>
      <c r="Q168" s="6">
        <v>0</v>
      </c>
      <c r="R168" s="6">
        <v>0</v>
      </c>
      <c r="S168" s="6">
        <v>0</v>
      </c>
      <c r="T168" s="25"/>
    </row>
    <row r="169" spans="1:20" s="26" customFormat="1" ht="18" customHeight="1">
      <c r="A169" s="23"/>
      <c r="B169" s="24"/>
      <c r="C169" s="24"/>
      <c r="D169" s="21"/>
      <c r="E169" s="27" t="s">
        <v>20</v>
      </c>
      <c r="F169" s="6">
        <f t="shared" si="95"/>
        <v>7540</v>
      </c>
      <c r="G169" s="6">
        <f t="shared" si="95"/>
        <v>0.9</v>
      </c>
      <c r="H169" s="6">
        <v>0</v>
      </c>
      <c r="I169" s="6">
        <v>0</v>
      </c>
      <c r="J169" s="6">
        <v>7540</v>
      </c>
      <c r="K169" s="6">
        <v>0</v>
      </c>
      <c r="L169" s="6">
        <v>0</v>
      </c>
      <c r="M169" s="6">
        <v>0.5</v>
      </c>
      <c r="N169" s="6">
        <v>0</v>
      </c>
      <c r="O169" s="6">
        <v>0.4</v>
      </c>
      <c r="P169" s="6">
        <v>0</v>
      </c>
      <c r="Q169" s="6">
        <v>0</v>
      </c>
      <c r="R169" s="6">
        <v>0</v>
      </c>
      <c r="S169" s="6">
        <v>0</v>
      </c>
      <c r="T169" s="25"/>
    </row>
    <row r="170" spans="1:20" s="26" customFormat="1" ht="18" customHeight="1">
      <c r="A170" s="23"/>
      <c r="B170" s="24"/>
      <c r="C170" s="24"/>
      <c r="D170" s="22"/>
      <c r="E170" s="27" t="s">
        <v>21</v>
      </c>
      <c r="F170" s="6">
        <f t="shared" si="95"/>
        <v>0</v>
      </c>
      <c r="G170" s="6">
        <f t="shared" si="95"/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25"/>
    </row>
    <row r="171" spans="1:20" s="26" customFormat="1" ht="18" customHeight="1">
      <c r="A171" s="28" t="s">
        <v>60</v>
      </c>
      <c r="B171" s="28"/>
      <c r="C171" s="28"/>
      <c r="D171" s="23" t="s">
        <v>16</v>
      </c>
      <c r="E171" s="23"/>
      <c r="F171" s="6">
        <f>SUM(F172:F175)</f>
        <v>4800</v>
      </c>
      <c r="G171" s="6">
        <f>SUM(G172:G175)</f>
        <v>73835</v>
      </c>
      <c r="H171" s="6">
        <f t="shared" ref="H171:S171" si="96">SUM(H176)</f>
        <v>0</v>
      </c>
      <c r="I171" s="6">
        <f t="shared" si="96"/>
        <v>0</v>
      </c>
      <c r="J171" s="6">
        <f t="shared" si="96"/>
        <v>0</v>
      </c>
      <c r="K171" s="6">
        <f t="shared" si="96"/>
        <v>0</v>
      </c>
      <c r="L171" s="6">
        <f t="shared" si="96"/>
        <v>0</v>
      </c>
      <c r="M171" s="6">
        <f t="shared" si="96"/>
        <v>0</v>
      </c>
      <c r="N171" s="6">
        <f t="shared" si="96"/>
        <v>0</v>
      </c>
      <c r="O171" s="6">
        <f t="shared" si="96"/>
        <v>0</v>
      </c>
      <c r="P171" s="6">
        <f t="shared" si="96"/>
        <v>4800</v>
      </c>
      <c r="Q171" s="6">
        <f t="shared" si="96"/>
        <v>0</v>
      </c>
      <c r="R171" s="6">
        <f t="shared" si="96"/>
        <v>0</v>
      </c>
      <c r="S171" s="6">
        <f t="shared" si="96"/>
        <v>73835</v>
      </c>
      <c r="T171" s="25"/>
    </row>
    <row r="172" spans="1:20" s="26" customFormat="1" ht="18" customHeight="1">
      <c r="A172" s="28"/>
      <c r="B172" s="28"/>
      <c r="C172" s="28"/>
      <c r="D172" s="20" t="s">
        <v>17</v>
      </c>
      <c r="E172" s="27" t="s">
        <v>18</v>
      </c>
      <c r="F172" s="6">
        <f t="shared" ref="F172:G175" si="97">H172+J172+L172+N172+P172+R172</f>
        <v>0</v>
      </c>
      <c r="G172" s="6">
        <f t="shared" si="97"/>
        <v>71620</v>
      </c>
      <c r="H172" s="6">
        <f t="shared" ref="H172:S172" si="98">SUM(H177)</f>
        <v>0</v>
      </c>
      <c r="I172" s="6">
        <f t="shared" si="98"/>
        <v>0</v>
      </c>
      <c r="J172" s="6">
        <f t="shared" si="98"/>
        <v>0</v>
      </c>
      <c r="K172" s="6">
        <f t="shared" si="98"/>
        <v>0</v>
      </c>
      <c r="L172" s="6">
        <f t="shared" si="98"/>
        <v>0</v>
      </c>
      <c r="M172" s="6">
        <f t="shared" si="98"/>
        <v>0</v>
      </c>
      <c r="N172" s="6">
        <f t="shared" si="98"/>
        <v>0</v>
      </c>
      <c r="O172" s="6">
        <f t="shared" si="98"/>
        <v>0</v>
      </c>
      <c r="P172" s="6">
        <f t="shared" si="98"/>
        <v>0</v>
      </c>
      <c r="Q172" s="6">
        <f t="shared" si="98"/>
        <v>0</v>
      </c>
      <c r="R172" s="6">
        <f t="shared" si="98"/>
        <v>0</v>
      </c>
      <c r="S172" s="6">
        <f t="shared" si="98"/>
        <v>71620</v>
      </c>
      <c r="T172" s="25"/>
    </row>
    <row r="173" spans="1:20" s="26" customFormat="1" ht="18" customHeight="1">
      <c r="A173" s="28"/>
      <c r="B173" s="28"/>
      <c r="C173" s="28"/>
      <c r="D173" s="21"/>
      <c r="E173" s="27" t="s">
        <v>19</v>
      </c>
      <c r="F173" s="6">
        <f t="shared" si="97"/>
        <v>0</v>
      </c>
      <c r="G173" s="6">
        <f t="shared" si="97"/>
        <v>2214.1999999999998</v>
      </c>
      <c r="H173" s="6">
        <f t="shared" ref="H173:S173" si="99">SUM(H178)</f>
        <v>0</v>
      </c>
      <c r="I173" s="6">
        <f t="shared" si="99"/>
        <v>0</v>
      </c>
      <c r="J173" s="6">
        <f t="shared" si="99"/>
        <v>0</v>
      </c>
      <c r="K173" s="6">
        <f t="shared" si="99"/>
        <v>0</v>
      </c>
      <c r="L173" s="6">
        <f t="shared" si="99"/>
        <v>0</v>
      </c>
      <c r="M173" s="6">
        <f t="shared" si="99"/>
        <v>0</v>
      </c>
      <c r="N173" s="6">
        <f t="shared" si="99"/>
        <v>0</v>
      </c>
      <c r="O173" s="6">
        <f t="shared" si="99"/>
        <v>0</v>
      </c>
      <c r="P173" s="6">
        <f t="shared" si="99"/>
        <v>0</v>
      </c>
      <c r="Q173" s="6">
        <f t="shared" si="99"/>
        <v>0</v>
      </c>
      <c r="R173" s="6">
        <f t="shared" si="99"/>
        <v>0</v>
      </c>
      <c r="S173" s="6">
        <f t="shared" si="99"/>
        <v>2214.1999999999998</v>
      </c>
      <c r="T173" s="25"/>
    </row>
    <row r="174" spans="1:20" s="26" customFormat="1" ht="18" customHeight="1">
      <c r="A174" s="28"/>
      <c r="B174" s="28"/>
      <c r="C174" s="28"/>
      <c r="D174" s="21"/>
      <c r="E174" s="27" t="s">
        <v>20</v>
      </c>
      <c r="F174" s="6">
        <f t="shared" si="97"/>
        <v>4800</v>
      </c>
      <c r="G174" s="6">
        <f t="shared" si="97"/>
        <v>0.8</v>
      </c>
      <c r="H174" s="6">
        <f t="shared" ref="H174:S174" si="100">SUM(H179)</f>
        <v>0</v>
      </c>
      <c r="I174" s="6">
        <f t="shared" si="100"/>
        <v>0</v>
      </c>
      <c r="J174" s="6">
        <f t="shared" si="100"/>
        <v>0</v>
      </c>
      <c r="K174" s="6">
        <f t="shared" si="100"/>
        <v>0</v>
      </c>
      <c r="L174" s="6">
        <f t="shared" si="100"/>
        <v>0</v>
      </c>
      <c r="M174" s="6">
        <f t="shared" si="100"/>
        <v>0</v>
      </c>
      <c r="N174" s="6">
        <f t="shared" si="100"/>
        <v>0</v>
      </c>
      <c r="O174" s="6">
        <f t="shared" si="100"/>
        <v>0</v>
      </c>
      <c r="P174" s="6">
        <f t="shared" si="100"/>
        <v>4800</v>
      </c>
      <c r="Q174" s="6">
        <f t="shared" si="100"/>
        <v>0</v>
      </c>
      <c r="R174" s="6">
        <f t="shared" si="100"/>
        <v>0</v>
      </c>
      <c r="S174" s="6">
        <f t="shared" si="100"/>
        <v>0.8</v>
      </c>
      <c r="T174" s="25"/>
    </row>
    <row r="175" spans="1:20" s="26" customFormat="1" ht="18" customHeight="1">
      <c r="A175" s="28"/>
      <c r="B175" s="28"/>
      <c r="C175" s="28"/>
      <c r="D175" s="22"/>
      <c r="E175" s="27" t="s">
        <v>21</v>
      </c>
      <c r="F175" s="6">
        <f t="shared" si="97"/>
        <v>0</v>
      </c>
      <c r="G175" s="6">
        <f t="shared" si="97"/>
        <v>0</v>
      </c>
      <c r="H175" s="6">
        <f t="shared" ref="H175:S175" si="101">SUM(H180)</f>
        <v>0</v>
      </c>
      <c r="I175" s="6">
        <f t="shared" si="101"/>
        <v>0</v>
      </c>
      <c r="J175" s="6">
        <f t="shared" si="101"/>
        <v>0</v>
      </c>
      <c r="K175" s="6">
        <f t="shared" si="101"/>
        <v>0</v>
      </c>
      <c r="L175" s="6">
        <f t="shared" si="101"/>
        <v>0</v>
      </c>
      <c r="M175" s="6">
        <f t="shared" si="101"/>
        <v>0</v>
      </c>
      <c r="N175" s="6">
        <f t="shared" si="101"/>
        <v>0</v>
      </c>
      <c r="O175" s="6">
        <f t="shared" si="101"/>
        <v>0</v>
      </c>
      <c r="P175" s="6">
        <f t="shared" si="101"/>
        <v>0</v>
      </c>
      <c r="Q175" s="6">
        <f t="shared" si="101"/>
        <v>0</v>
      </c>
      <c r="R175" s="6">
        <f t="shared" si="101"/>
        <v>0</v>
      </c>
      <c r="S175" s="6">
        <f t="shared" si="101"/>
        <v>0</v>
      </c>
      <c r="T175" s="25"/>
    </row>
    <row r="176" spans="1:20" s="26" customFormat="1" ht="18" customHeight="1">
      <c r="A176" s="23" t="s">
        <v>124</v>
      </c>
      <c r="B176" s="24" t="s">
        <v>61</v>
      </c>
      <c r="C176" s="24" t="s">
        <v>62</v>
      </c>
      <c r="D176" s="23" t="s">
        <v>16</v>
      </c>
      <c r="E176" s="23"/>
      <c r="F176" s="6">
        <f t="shared" ref="F176:S176" si="102">SUM(F177:F180)</f>
        <v>4800</v>
      </c>
      <c r="G176" s="6">
        <f t="shared" si="102"/>
        <v>73835</v>
      </c>
      <c r="H176" s="6">
        <f t="shared" si="102"/>
        <v>0</v>
      </c>
      <c r="I176" s="6">
        <f t="shared" si="102"/>
        <v>0</v>
      </c>
      <c r="J176" s="6">
        <f t="shared" si="102"/>
        <v>0</v>
      </c>
      <c r="K176" s="6">
        <f t="shared" si="102"/>
        <v>0</v>
      </c>
      <c r="L176" s="6">
        <f t="shared" si="102"/>
        <v>0</v>
      </c>
      <c r="M176" s="6">
        <f t="shared" si="102"/>
        <v>0</v>
      </c>
      <c r="N176" s="6">
        <f t="shared" si="102"/>
        <v>0</v>
      </c>
      <c r="O176" s="6">
        <f t="shared" si="102"/>
        <v>0</v>
      </c>
      <c r="P176" s="6">
        <f t="shared" si="102"/>
        <v>4800</v>
      </c>
      <c r="Q176" s="6">
        <f t="shared" si="102"/>
        <v>0</v>
      </c>
      <c r="R176" s="6">
        <f t="shared" si="102"/>
        <v>0</v>
      </c>
      <c r="S176" s="6">
        <f t="shared" si="102"/>
        <v>73835</v>
      </c>
      <c r="T176" s="25"/>
    </row>
    <row r="177" spans="1:20" s="26" customFormat="1" ht="18" customHeight="1">
      <c r="A177" s="23"/>
      <c r="B177" s="24"/>
      <c r="C177" s="24"/>
      <c r="D177" s="20" t="s">
        <v>17</v>
      </c>
      <c r="E177" s="27" t="s">
        <v>18</v>
      </c>
      <c r="F177" s="6">
        <f t="shared" ref="F177:G180" si="103">H177+J177+L177+N177+P177+R177</f>
        <v>0</v>
      </c>
      <c r="G177" s="6">
        <f t="shared" si="103"/>
        <v>71620</v>
      </c>
      <c r="H177" s="6">
        <v>0</v>
      </c>
      <c r="I177" s="6">
        <v>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71620</v>
      </c>
      <c r="T177" s="25"/>
    </row>
    <row r="178" spans="1:20" s="26" customFormat="1" ht="18" customHeight="1">
      <c r="A178" s="23"/>
      <c r="B178" s="24"/>
      <c r="C178" s="24"/>
      <c r="D178" s="21"/>
      <c r="E178" s="27" t="s">
        <v>19</v>
      </c>
      <c r="F178" s="6">
        <f t="shared" si="103"/>
        <v>0</v>
      </c>
      <c r="G178" s="6">
        <f t="shared" si="103"/>
        <v>2214.1999999999998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2214.1999999999998</v>
      </c>
      <c r="T178" s="25"/>
    </row>
    <row r="179" spans="1:20" s="26" customFormat="1" ht="18" customHeight="1">
      <c r="A179" s="23"/>
      <c r="B179" s="24"/>
      <c r="C179" s="24"/>
      <c r="D179" s="21"/>
      <c r="E179" s="27" t="s">
        <v>20</v>
      </c>
      <c r="F179" s="6">
        <f t="shared" si="103"/>
        <v>4800</v>
      </c>
      <c r="G179" s="6">
        <f t="shared" si="103"/>
        <v>0.8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4800</v>
      </c>
      <c r="Q179" s="6">
        <v>0</v>
      </c>
      <c r="R179" s="6">
        <v>0</v>
      </c>
      <c r="S179" s="6">
        <v>0.8</v>
      </c>
      <c r="T179" s="25"/>
    </row>
    <row r="180" spans="1:20" s="26" customFormat="1" ht="18" customHeight="1">
      <c r="A180" s="23"/>
      <c r="B180" s="24"/>
      <c r="C180" s="24"/>
      <c r="D180" s="22"/>
      <c r="E180" s="27" t="s">
        <v>21</v>
      </c>
      <c r="F180" s="6">
        <f t="shared" si="103"/>
        <v>0</v>
      </c>
      <c r="G180" s="6">
        <f t="shared" si="103"/>
        <v>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0</v>
      </c>
      <c r="P180" s="6">
        <v>0</v>
      </c>
      <c r="Q180" s="6">
        <v>0</v>
      </c>
      <c r="R180" s="6">
        <v>0</v>
      </c>
      <c r="S180" s="6">
        <v>0</v>
      </c>
      <c r="T180" s="25"/>
    </row>
    <row r="181" spans="1:20" s="26" customFormat="1" ht="18" customHeight="1">
      <c r="A181" s="28" t="s">
        <v>63</v>
      </c>
      <c r="B181" s="28"/>
      <c r="C181" s="28"/>
      <c r="D181" s="23" t="s">
        <v>16</v>
      </c>
      <c r="E181" s="23"/>
      <c r="F181" s="6">
        <f>SUM(F182:F185)</f>
        <v>4875</v>
      </c>
      <c r="G181" s="6">
        <f>SUM(G182:G185)</f>
        <v>75000</v>
      </c>
      <c r="H181" s="6">
        <f t="shared" ref="H181:S181" si="104">SUM(H186,H191)</f>
        <v>0</v>
      </c>
      <c r="I181" s="6">
        <f t="shared" si="104"/>
        <v>0</v>
      </c>
      <c r="J181" s="6">
        <f t="shared" si="104"/>
        <v>0</v>
      </c>
      <c r="K181" s="6">
        <f t="shared" si="104"/>
        <v>0</v>
      </c>
      <c r="L181" s="6">
        <f t="shared" si="104"/>
        <v>4875</v>
      </c>
      <c r="M181" s="6">
        <f t="shared" si="104"/>
        <v>0</v>
      </c>
      <c r="N181" s="6">
        <f t="shared" si="104"/>
        <v>0</v>
      </c>
      <c r="O181" s="6">
        <f t="shared" si="104"/>
        <v>75000</v>
      </c>
      <c r="P181" s="6">
        <f t="shared" si="104"/>
        <v>0</v>
      </c>
      <c r="Q181" s="6">
        <f t="shared" si="104"/>
        <v>0</v>
      </c>
      <c r="R181" s="6">
        <f t="shared" si="104"/>
        <v>0</v>
      </c>
      <c r="S181" s="6">
        <f t="shared" si="104"/>
        <v>0</v>
      </c>
      <c r="T181" s="25"/>
    </row>
    <row r="182" spans="1:20" s="26" customFormat="1" ht="18" customHeight="1">
      <c r="A182" s="28"/>
      <c r="B182" s="28"/>
      <c r="C182" s="28"/>
      <c r="D182" s="20" t="s">
        <v>17</v>
      </c>
      <c r="E182" s="27" t="s">
        <v>18</v>
      </c>
      <c r="F182" s="6">
        <f t="shared" ref="F182:G185" si="105">H182+J182+L182+N182+P182+R182</f>
        <v>0</v>
      </c>
      <c r="G182" s="6">
        <f t="shared" si="105"/>
        <v>72716</v>
      </c>
      <c r="H182" s="6">
        <f t="shared" ref="H182:S182" si="106">SUM(H187,H192)</f>
        <v>0</v>
      </c>
      <c r="I182" s="6">
        <f t="shared" si="106"/>
        <v>0</v>
      </c>
      <c r="J182" s="6">
        <f t="shared" si="106"/>
        <v>0</v>
      </c>
      <c r="K182" s="6">
        <f t="shared" si="106"/>
        <v>0</v>
      </c>
      <c r="L182" s="6">
        <f t="shared" si="106"/>
        <v>0</v>
      </c>
      <c r="M182" s="6">
        <f t="shared" si="106"/>
        <v>0</v>
      </c>
      <c r="N182" s="6">
        <f t="shared" si="106"/>
        <v>0</v>
      </c>
      <c r="O182" s="6">
        <f t="shared" si="106"/>
        <v>72716</v>
      </c>
      <c r="P182" s="6">
        <f t="shared" si="106"/>
        <v>0</v>
      </c>
      <c r="Q182" s="6">
        <f t="shared" si="106"/>
        <v>0</v>
      </c>
      <c r="R182" s="6">
        <f t="shared" si="106"/>
        <v>0</v>
      </c>
      <c r="S182" s="6">
        <f t="shared" si="106"/>
        <v>0</v>
      </c>
      <c r="T182" s="25"/>
    </row>
    <row r="183" spans="1:20" s="26" customFormat="1" ht="18" customHeight="1">
      <c r="A183" s="28"/>
      <c r="B183" s="28"/>
      <c r="C183" s="28"/>
      <c r="D183" s="21"/>
      <c r="E183" s="27" t="s">
        <v>19</v>
      </c>
      <c r="F183" s="6">
        <f t="shared" si="105"/>
        <v>0</v>
      </c>
      <c r="G183" s="6">
        <f t="shared" si="105"/>
        <v>2283.1999999999998</v>
      </c>
      <c r="H183" s="6">
        <f t="shared" ref="H183:S183" si="107">SUM(H188,H193)</f>
        <v>0</v>
      </c>
      <c r="I183" s="6">
        <f t="shared" si="107"/>
        <v>0</v>
      </c>
      <c r="J183" s="6">
        <f t="shared" si="107"/>
        <v>0</v>
      </c>
      <c r="K183" s="6">
        <f t="shared" si="107"/>
        <v>0</v>
      </c>
      <c r="L183" s="6">
        <f t="shared" si="107"/>
        <v>0</v>
      </c>
      <c r="M183" s="6">
        <f t="shared" si="107"/>
        <v>0</v>
      </c>
      <c r="N183" s="6">
        <f t="shared" si="107"/>
        <v>0</v>
      </c>
      <c r="O183" s="6">
        <f t="shared" si="107"/>
        <v>2283.1999999999998</v>
      </c>
      <c r="P183" s="6">
        <f t="shared" si="107"/>
        <v>0</v>
      </c>
      <c r="Q183" s="6">
        <f t="shared" si="107"/>
        <v>0</v>
      </c>
      <c r="R183" s="6">
        <f t="shared" si="107"/>
        <v>0</v>
      </c>
      <c r="S183" s="6">
        <f t="shared" si="107"/>
        <v>0</v>
      </c>
      <c r="T183" s="25"/>
    </row>
    <row r="184" spans="1:20" s="26" customFormat="1" ht="18" customHeight="1">
      <c r="A184" s="28"/>
      <c r="B184" s="28"/>
      <c r="C184" s="28"/>
      <c r="D184" s="21"/>
      <c r="E184" s="27" t="s">
        <v>20</v>
      </c>
      <c r="F184" s="6">
        <f t="shared" si="105"/>
        <v>4875</v>
      </c>
      <c r="G184" s="6">
        <f t="shared" si="105"/>
        <v>0.8</v>
      </c>
      <c r="H184" s="6">
        <f t="shared" ref="H184:S184" si="108">SUM(H189,H194)</f>
        <v>0</v>
      </c>
      <c r="I184" s="6">
        <f t="shared" si="108"/>
        <v>0</v>
      </c>
      <c r="J184" s="6">
        <f t="shared" si="108"/>
        <v>0</v>
      </c>
      <c r="K184" s="6">
        <f t="shared" si="108"/>
        <v>0</v>
      </c>
      <c r="L184" s="6">
        <f t="shared" si="108"/>
        <v>4875</v>
      </c>
      <c r="M184" s="6">
        <f t="shared" si="108"/>
        <v>0</v>
      </c>
      <c r="N184" s="6">
        <f t="shared" si="108"/>
        <v>0</v>
      </c>
      <c r="O184" s="6">
        <f t="shared" si="108"/>
        <v>0.8</v>
      </c>
      <c r="P184" s="6">
        <f t="shared" si="108"/>
        <v>0</v>
      </c>
      <c r="Q184" s="6">
        <f t="shared" si="108"/>
        <v>0</v>
      </c>
      <c r="R184" s="6">
        <f t="shared" si="108"/>
        <v>0</v>
      </c>
      <c r="S184" s="6">
        <f t="shared" si="108"/>
        <v>0</v>
      </c>
      <c r="T184" s="25"/>
    </row>
    <row r="185" spans="1:20" s="26" customFormat="1" ht="18" customHeight="1">
      <c r="A185" s="28"/>
      <c r="B185" s="28"/>
      <c r="C185" s="28"/>
      <c r="D185" s="22"/>
      <c r="E185" s="27" t="s">
        <v>21</v>
      </c>
      <c r="F185" s="6">
        <f t="shared" si="105"/>
        <v>0</v>
      </c>
      <c r="G185" s="6">
        <f t="shared" si="105"/>
        <v>0</v>
      </c>
      <c r="H185" s="6">
        <f t="shared" ref="H185:S185" si="109">SUM(H190,H195)</f>
        <v>0</v>
      </c>
      <c r="I185" s="6">
        <f t="shared" si="109"/>
        <v>0</v>
      </c>
      <c r="J185" s="6">
        <f t="shared" si="109"/>
        <v>0</v>
      </c>
      <c r="K185" s="6">
        <f t="shared" si="109"/>
        <v>0</v>
      </c>
      <c r="L185" s="6">
        <f t="shared" si="109"/>
        <v>0</v>
      </c>
      <c r="M185" s="6">
        <f t="shared" si="109"/>
        <v>0</v>
      </c>
      <c r="N185" s="6">
        <f t="shared" si="109"/>
        <v>0</v>
      </c>
      <c r="O185" s="6">
        <f t="shared" si="109"/>
        <v>0</v>
      </c>
      <c r="P185" s="6">
        <f t="shared" si="109"/>
        <v>0</v>
      </c>
      <c r="Q185" s="6">
        <f t="shared" si="109"/>
        <v>0</v>
      </c>
      <c r="R185" s="6">
        <f t="shared" si="109"/>
        <v>0</v>
      </c>
      <c r="S185" s="6">
        <f t="shared" si="109"/>
        <v>0</v>
      </c>
      <c r="T185" s="25"/>
    </row>
    <row r="186" spans="1:20" s="26" customFormat="1" ht="18" customHeight="1">
      <c r="A186" s="23" t="s">
        <v>124</v>
      </c>
      <c r="B186" s="24" t="s">
        <v>64</v>
      </c>
      <c r="C186" s="24" t="s">
        <v>65</v>
      </c>
      <c r="D186" s="23" t="s">
        <v>16</v>
      </c>
      <c r="E186" s="23"/>
      <c r="F186" s="6">
        <f t="shared" ref="F186:S186" si="110">SUM(F187:F190)</f>
        <v>2275</v>
      </c>
      <c r="G186" s="6">
        <f t="shared" si="110"/>
        <v>35000</v>
      </c>
      <c r="H186" s="6">
        <f t="shared" si="110"/>
        <v>0</v>
      </c>
      <c r="I186" s="6">
        <f t="shared" si="110"/>
        <v>0</v>
      </c>
      <c r="J186" s="6">
        <f t="shared" si="110"/>
        <v>0</v>
      </c>
      <c r="K186" s="6">
        <f t="shared" si="110"/>
        <v>0</v>
      </c>
      <c r="L186" s="6">
        <f t="shared" si="110"/>
        <v>2275</v>
      </c>
      <c r="M186" s="6">
        <f t="shared" si="110"/>
        <v>0</v>
      </c>
      <c r="N186" s="6">
        <f t="shared" si="110"/>
        <v>0</v>
      </c>
      <c r="O186" s="6">
        <f t="shared" si="110"/>
        <v>35000</v>
      </c>
      <c r="P186" s="6">
        <f t="shared" si="110"/>
        <v>0</v>
      </c>
      <c r="Q186" s="6">
        <f t="shared" si="110"/>
        <v>0</v>
      </c>
      <c r="R186" s="6">
        <f t="shared" si="110"/>
        <v>0</v>
      </c>
      <c r="S186" s="6">
        <f t="shared" si="110"/>
        <v>0</v>
      </c>
      <c r="T186" s="25"/>
    </row>
    <row r="187" spans="1:20" s="26" customFormat="1" ht="18" customHeight="1">
      <c r="A187" s="23"/>
      <c r="B187" s="24"/>
      <c r="C187" s="24"/>
      <c r="D187" s="20" t="s">
        <v>17</v>
      </c>
      <c r="E187" s="27" t="s">
        <v>18</v>
      </c>
      <c r="F187" s="6">
        <f t="shared" ref="F187:G190" si="111">H187+J187+L187+N187+P187+R187</f>
        <v>0</v>
      </c>
      <c r="G187" s="6">
        <f t="shared" si="111"/>
        <v>33950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6">
        <v>33950</v>
      </c>
      <c r="P187" s="6">
        <v>0</v>
      </c>
      <c r="Q187" s="6">
        <v>0</v>
      </c>
      <c r="R187" s="6">
        <v>0</v>
      </c>
      <c r="S187" s="6">
        <v>0</v>
      </c>
      <c r="T187" s="25"/>
    </row>
    <row r="188" spans="1:20" s="26" customFormat="1" ht="18" customHeight="1">
      <c r="A188" s="23"/>
      <c r="B188" s="24"/>
      <c r="C188" s="24"/>
      <c r="D188" s="21"/>
      <c r="E188" s="27" t="s">
        <v>19</v>
      </c>
      <c r="F188" s="6">
        <f t="shared" si="111"/>
        <v>0</v>
      </c>
      <c r="G188" s="6">
        <f t="shared" si="111"/>
        <v>1049.5999999999999</v>
      </c>
      <c r="H188" s="6">
        <v>0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6">
        <v>1049.5999999999999</v>
      </c>
      <c r="P188" s="6">
        <v>0</v>
      </c>
      <c r="Q188" s="6">
        <v>0</v>
      </c>
      <c r="R188" s="6">
        <v>0</v>
      </c>
      <c r="S188" s="6">
        <v>0</v>
      </c>
      <c r="T188" s="25"/>
    </row>
    <row r="189" spans="1:20" s="26" customFormat="1" ht="18" customHeight="1">
      <c r="A189" s="23"/>
      <c r="B189" s="24"/>
      <c r="C189" s="24"/>
      <c r="D189" s="21"/>
      <c r="E189" s="27" t="s">
        <v>20</v>
      </c>
      <c r="F189" s="6">
        <f t="shared" si="111"/>
        <v>2275</v>
      </c>
      <c r="G189" s="6">
        <f t="shared" si="111"/>
        <v>0.4</v>
      </c>
      <c r="H189" s="6">
        <v>0</v>
      </c>
      <c r="I189" s="6">
        <v>0</v>
      </c>
      <c r="J189" s="6">
        <v>0</v>
      </c>
      <c r="K189" s="6">
        <v>0</v>
      </c>
      <c r="L189" s="6">
        <v>2275</v>
      </c>
      <c r="M189" s="6">
        <v>0</v>
      </c>
      <c r="N189" s="6">
        <v>0</v>
      </c>
      <c r="O189" s="6">
        <v>0.4</v>
      </c>
      <c r="P189" s="6">
        <v>0</v>
      </c>
      <c r="Q189" s="6">
        <v>0</v>
      </c>
      <c r="R189" s="6">
        <v>0</v>
      </c>
      <c r="S189" s="6">
        <v>0</v>
      </c>
      <c r="T189" s="25"/>
    </row>
    <row r="190" spans="1:20" s="26" customFormat="1" ht="18" customHeight="1">
      <c r="A190" s="23"/>
      <c r="B190" s="24"/>
      <c r="C190" s="24"/>
      <c r="D190" s="22"/>
      <c r="E190" s="27" t="s">
        <v>21</v>
      </c>
      <c r="F190" s="6">
        <f t="shared" si="111"/>
        <v>0</v>
      </c>
      <c r="G190" s="6">
        <f t="shared" si="111"/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25"/>
    </row>
    <row r="191" spans="1:20" s="26" customFormat="1" ht="18" customHeight="1">
      <c r="A191" s="23" t="s">
        <v>125</v>
      </c>
      <c r="B191" s="24" t="s">
        <v>64</v>
      </c>
      <c r="C191" s="24" t="s">
        <v>66</v>
      </c>
      <c r="D191" s="23" t="s">
        <v>16</v>
      </c>
      <c r="E191" s="23"/>
      <c r="F191" s="6">
        <f t="shared" ref="F191:S191" si="112">SUM(F192:F195)</f>
        <v>2600</v>
      </c>
      <c r="G191" s="6">
        <f t="shared" si="112"/>
        <v>40000</v>
      </c>
      <c r="H191" s="6">
        <f t="shared" si="112"/>
        <v>0</v>
      </c>
      <c r="I191" s="6">
        <f t="shared" si="112"/>
        <v>0</v>
      </c>
      <c r="J191" s="6">
        <f t="shared" si="112"/>
        <v>0</v>
      </c>
      <c r="K191" s="6">
        <f t="shared" si="112"/>
        <v>0</v>
      </c>
      <c r="L191" s="6">
        <f t="shared" si="112"/>
        <v>2600</v>
      </c>
      <c r="M191" s="6">
        <f t="shared" si="112"/>
        <v>0</v>
      </c>
      <c r="N191" s="6">
        <f t="shared" si="112"/>
        <v>0</v>
      </c>
      <c r="O191" s="6">
        <f t="shared" si="112"/>
        <v>40000</v>
      </c>
      <c r="P191" s="6">
        <f t="shared" si="112"/>
        <v>0</v>
      </c>
      <c r="Q191" s="6">
        <f t="shared" si="112"/>
        <v>0</v>
      </c>
      <c r="R191" s="6">
        <f t="shared" si="112"/>
        <v>0</v>
      </c>
      <c r="S191" s="6">
        <f t="shared" si="112"/>
        <v>0</v>
      </c>
      <c r="T191" s="25"/>
    </row>
    <row r="192" spans="1:20" s="26" customFormat="1" ht="18" customHeight="1">
      <c r="A192" s="23"/>
      <c r="B192" s="24"/>
      <c r="C192" s="24"/>
      <c r="D192" s="20" t="s">
        <v>17</v>
      </c>
      <c r="E192" s="27" t="s">
        <v>18</v>
      </c>
      <c r="F192" s="6">
        <f t="shared" ref="F192:G195" si="113">H192+J192+L192+N192+P192+R192</f>
        <v>0</v>
      </c>
      <c r="G192" s="6">
        <f t="shared" si="113"/>
        <v>38766</v>
      </c>
      <c r="H192" s="6">
        <v>0</v>
      </c>
      <c r="I192" s="6">
        <v>0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6">
        <v>38766</v>
      </c>
      <c r="P192" s="6">
        <v>0</v>
      </c>
      <c r="Q192" s="6">
        <v>0</v>
      </c>
      <c r="R192" s="6">
        <v>0</v>
      </c>
      <c r="S192" s="6">
        <v>0</v>
      </c>
      <c r="T192" s="25"/>
    </row>
    <row r="193" spans="1:20" s="26" customFormat="1" ht="18" customHeight="1">
      <c r="A193" s="23"/>
      <c r="B193" s="24"/>
      <c r="C193" s="24"/>
      <c r="D193" s="21"/>
      <c r="E193" s="27" t="s">
        <v>19</v>
      </c>
      <c r="F193" s="6">
        <f t="shared" si="113"/>
        <v>0</v>
      </c>
      <c r="G193" s="6">
        <f t="shared" si="113"/>
        <v>1233.5999999999999</v>
      </c>
      <c r="H193" s="6">
        <v>0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1233.5999999999999</v>
      </c>
      <c r="P193" s="6">
        <v>0</v>
      </c>
      <c r="Q193" s="6">
        <v>0</v>
      </c>
      <c r="R193" s="6">
        <v>0</v>
      </c>
      <c r="S193" s="6">
        <v>0</v>
      </c>
      <c r="T193" s="25"/>
    </row>
    <row r="194" spans="1:20" s="26" customFormat="1" ht="18" customHeight="1">
      <c r="A194" s="23"/>
      <c r="B194" s="24"/>
      <c r="C194" s="24"/>
      <c r="D194" s="21"/>
      <c r="E194" s="27" t="s">
        <v>20</v>
      </c>
      <c r="F194" s="6">
        <f t="shared" si="113"/>
        <v>2600</v>
      </c>
      <c r="G194" s="6">
        <f t="shared" si="113"/>
        <v>0.4</v>
      </c>
      <c r="H194" s="6">
        <v>0</v>
      </c>
      <c r="I194" s="6">
        <v>0</v>
      </c>
      <c r="J194" s="6">
        <v>0</v>
      </c>
      <c r="K194" s="6">
        <v>0</v>
      </c>
      <c r="L194" s="6">
        <v>2600</v>
      </c>
      <c r="M194" s="6">
        <v>0</v>
      </c>
      <c r="N194" s="6">
        <v>0</v>
      </c>
      <c r="O194" s="6">
        <v>0.4</v>
      </c>
      <c r="P194" s="6">
        <v>0</v>
      </c>
      <c r="Q194" s="6">
        <v>0</v>
      </c>
      <c r="R194" s="6">
        <v>0</v>
      </c>
      <c r="S194" s="6">
        <v>0</v>
      </c>
      <c r="T194" s="25"/>
    </row>
    <row r="195" spans="1:20" s="26" customFormat="1" ht="18" customHeight="1">
      <c r="A195" s="23"/>
      <c r="B195" s="24"/>
      <c r="C195" s="24"/>
      <c r="D195" s="22"/>
      <c r="E195" s="27" t="s">
        <v>21</v>
      </c>
      <c r="F195" s="6">
        <f t="shared" si="113"/>
        <v>0</v>
      </c>
      <c r="G195" s="6">
        <f t="shared" si="113"/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25"/>
    </row>
    <row r="196" spans="1:20" s="26" customFormat="1" ht="18" customHeight="1">
      <c r="A196" s="28" t="s">
        <v>67</v>
      </c>
      <c r="B196" s="28"/>
      <c r="C196" s="28"/>
      <c r="D196" s="23" t="s">
        <v>16</v>
      </c>
      <c r="E196" s="23"/>
      <c r="F196" s="6">
        <f>SUM(F197:F200)</f>
        <v>6056.98</v>
      </c>
      <c r="G196" s="6">
        <f>SUM(G197:G200)</f>
        <v>96465.69</v>
      </c>
      <c r="H196" s="6">
        <f t="shared" ref="H196:S196" si="114">SUM(H201,H206)</f>
        <v>856.98</v>
      </c>
      <c r="I196" s="6">
        <f t="shared" si="114"/>
        <v>0</v>
      </c>
      <c r="J196" s="6">
        <f t="shared" si="114"/>
        <v>0</v>
      </c>
      <c r="K196" s="6">
        <f t="shared" si="114"/>
        <v>16465.690000000002</v>
      </c>
      <c r="L196" s="6">
        <f t="shared" si="114"/>
        <v>5200</v>
      </c>
      <c r="M196" s="6">
        <f t="shared" si="114"/>
        <v>0</v>
      </c>
      <c r="N196" s="6">
        <f t="shared" si="114"/>
        <v>0</v>
      </c>
      <c r="O196" s="6">
        <f t="shared" si="114"/>
        <v>80000</v>
      </c>
      <c r="P196" s="6">
        <f t="shared" si="114"/>
        <v>0</v>
      </c>
      <c r="Q196" s="6">
        <f t="shared" si="114"/>
        <v>0</v>
      </c>
      <c r="R196" s="6">
        <f t="shared" si="114"/>
        <v>0</v>
      </c>
      <c r="S196" s="6">
        <f t="shared" si="114"/>
        <v>0</v>
      </c>
      <c r="T196" s="25"/>
    </row>
    <row r="197" spans="1:20" s="26" customFormat="1" ht="18" customHeight="1">
      <c r="A197" s="28"/>
      <c r="B197" s="28"/>
      <c r="C197" s="28"/>
      <c r="D197" s="20" t="s">
        <v>17</v>
      </c>
      <c r="E197" s="27" t="s">
        <v>18</v>
      </c>
      <c r="F197" s="6">
        <f t="shared" ref="F197:G200" si="115">H197+J197+L197+N197+P197+R197</f>
        <v>0</v>
      </c>
      <c r="G197" s="6">
        <f t="shared" si="115"/>
        <v>93571.7</v>
      </c>
      <c r="H197" s="6">
        <f t="shared" ref="H197:S197" si="116">SUM(H202,H207)</f>
        <v>0</v>
      </c>
      <c r="I197" s="6">
        <f t="shared" si="116"/>
        <v>0</v>
      </c>
      <c r="J197" s="6">
        <f t="shared" si="116"/>
        <v>0</v>
      </c>
      <c r="K197" s="6">
        <f t="shared" si="116"/>
        <v>15971.7</v>
      </c>
      <c r="L197" s="6">
        <f t="shared" si="116"/>
        <v>0</v>
      </c>
      <c r="M197" s="6">
        <f t="shared" si="116"/>
        <v>0</v>
      </c>
      <c r="N197" s="6">
        <f t="shared" si="116"/>
        <v>0</v>
      </c>
      <c r="O197" s="6">
        <f t="shared" si="116"/>
        <v>77600</v>
      </c>
      <c r="P197" s="6">
        <f t="shared" si="116"/>
        <v>0</v>
      </c>
      <c r="Q197" s="6">
        <f t="shared" si="116"/>
        <v>0</v>
      </c>
      <c r="R197" s="6">
        <f t="shared" si="116"/>
        <v>0</v>
      </c>
      <c r="S197" s="6">
        <f t="shared" si="116"/>
        <v>0</v>
      </c>
      <c r="T197" s="25"/>
    </row>
    <row r="198" spans="1:20" s="26" customFormat="1" ht="18" customHeight="1">
      <c r="A198" s="28"/>
      <c r="B198" s="28"/>
      <c r="C198" s="28"/>
      <c r="D198" s="21"/>
      <c r="E198" s="27" t="s">
        <v>19</v>
      </c>
      <c r="F198" s="6">
        <f t="shared" si="115"/>
        <v>0</v>
      </c>
      <c r="G198" s="6">
        <f t="shared" si="115"/>
        <v>2893.0299999999997</v>
      </c>
      <c r="H198" s="6">
        <f t="shared" ref="H198:S198" si="117">SUM(H203,H208)</f>
        <v>0</v>
      </c>
      <c r="I198" s="6">
        <f t="shared" si="117"/>
        <v>0</v>
      </c>
      <c r="J198" s="6">
        <f t="shared" si="117"/>
        <v>0</v>
      </c>
      <c r="K198" s="6">
        <f t="shared" si="117"/>
        <v>493.83</v>
      </c>
      <c r="L198" s="6">
        <f t="shared" si="117"/>
        <v>0</v>
      </c>
      <c r="M198" s="6">
        <f t="shared" si="117"/>
        <v>0</v>
      </c>
      <c r="N198" s="6">
        <f t="shared" si="117"/>
        <v>0</v>
      </c>
      <c r="O198" s="6">
        <f t="shared" si="117"/>
        <v>2399.1999999999998</v>
      </c>
      <c r="P198" s="6">
        <f t="shared" si="117"/>
        <v>0</v>
      </c>
      <c r="Q198" s="6">
        <f t="shared" si="117"/>
        <v>0</v>
      </c>
      <c r="R198" s="6">
        <f t="shared" si="117"/>
        <v>0</v>
      </c>
      <c r="S198" s="6">
        <f t="shared" si="117"/>
        <v>0</v>
      </c>
      <c r="T198" s="25"/>
    </row>
    <row r="199" spans="1:20" s="26" customFormat="1" ht="18" customHeight="1">
      <c r="A199" s="28"/>
      <c r="B199" s="28"/>
      <c r="C199" s="28"/>
      <c r="D199" s="21"/>
      <c r="E199" s="27" t="s">
        <v>20</v>
      </c>
      <c r="F199" s="6">
        <f t="shared" si="115"/>
        <v>6056.98</v>
      </c>
      <c r="G199" s="6">
        <f t="shared" si="115"/>
        <v>0.96000000000000008</v>
      </c>
      <c r="H199" s="6">
        <f t="shared" ref="H199:S199" si="118">SUM(H204,H209)</f>
        <v>856.98</v>
      </c>
      <c r="I199" s="6">
        <f t="shared" si="118"/>
        <v>0</v>
      </c>
      <c r="J199" s="6">
        <f t="shared" si="118"/>
        <v>0</v>
      </c>
      <c r="K199" s="6">
        <f t="shared" si="118"/>
        <v>0.16</v>
      </c>
      <c r="L199" s="6">
        <f t="shared" si="118"/>
        <v>5200</v>
      </c>
      <c r="M199" s="6">
        <f t="shared" si="118"/>
        <v>0</v>
      </c>
      <c r="N199" s="6">
        <f t="shared" si="118"/>
        <v>0</v>
      </c>
      <c r="O199" s="6">
        <f t="shared" si="118"/>
        <v>0.8</v>
      </c>
      <c r="P199" s="6">
        <f t="shared" si="118"/>
        <v>0</v>
      </c>
      <c r="Q199" s="6">
        <f t="shared" si="118"/>
        <v>0</v>
      </c>
      <c r="R199" s="6">
        <f t="shared" si="118"/>
        <v>0</v>
      </c>
      <c r="S199" s="6">
        <f t="shared" si="118"/>
        <v>0</v>
      </c>
      <c r="T199" s="25"/>
    </row>
    <row r="200" spans="1:20" s="26" customFormat="1" ht="18" customHeight="1">
      <c r="A200" s="28"/>
      <c r="B200" s="28"/>
      <c r="C200" s="28"/>
      <c r="D200" s="22"/>
      <c r="E200" s="27" t="s">
        <v>21</v>
      </c>
      <c r="F200" s="6">
        <f t="shared" si="115"/>
        <v>0</v>
      </c>
      <c r="G200" s="6">
        <f t="shared" si="115"/>
        <v>0</v>
      </c>
      <c r="H200" s="6">
        <f t="shared" ref="H200:S200" si="119">SUM(H205,H210)</f>
        <v>0</v>
      </c>
      <c r="I200" s="6">
        <f t="shared" si="119"/>
        <v>0</v>
      </c>
      <c r="J200" s="6">
        <f t="shared" si="119"/>
        <v>0</v>
      </c>
      <c r="K200" s="6">
        <f t="shared" si="119"/>
        <v>0</v>
      </c>
      <c r="L200" s="6">
        <f t="shared" si="119"/>
        <v>0</v>
      </c>
      <c r="M200" s="6">
        <f t="shared" si="119"/>
        <v>0</v>
      </c>
      <c r="N200" s="6">
        <f t="shared" si="119"/>
        <v>0</v>
      </c>
      <c r="O200" s="6">
        <f t="shared" si="119"/>
        <v>0</v>
      </c>
      <c r="P200" s="6">
        <f t="shared" si="119"/>
        <v>0</v>
      </c>
      <c r="Q200" s="6">
        <f t="shared" si="119"/>
        <v>0</v>
      </c>
      <c r="R200" s="6">
        <f t="shared" si="119"/>
        <v>0</v>
      </c>
      <c r="S200" s="6">
        <f t="shared" si="119"/>
        <v>0</v>
      </c>
      <c r="T200" s="25"/>
    </row>
    <row r="201" spans="1:20" s="26" customFormat="1" ht="18" customHeight="1">
      <c r="A201" s="23" t="s">
        <v>124</v>
      </c>
      <c r="B201" s="24" t="s">
        <v>68</v>
      </c>
      <c r="C201" s="24" t="s">
        <v>69</v>
      </c>
      <c r="D201" s="23" t="s">
        <v>16</v>
      </c>
      <c r="E201" s="23"/>
      <c r="F201" s="6">
        <f t="shared" ref="F201:S201" si="120">SUM(F202:F205)</f>
        <v>5200</v>
      </c>
      <c r="G201" s="6">
        <f t="shared" si="120"/>
        <v>80000</v>
      </c>
      <c r="H201" s="6">
        <f t="shared" si="120"/>
        <v>0</v>
      </c>
      <c r="I201" s="6">
        <f t="shared" si="120"/>
        <v>0</v>
      </c>
      <c r="J201" s="6">
        <f t="shared" si="120"/>
        <v>0</v>
      </c>
      <c r="K201" s="6">
        <f t="shared" si="120"/>
        <v>0</v>
      </c>
      <c r="L201" s="6">
        <f t="shared" si="120"/>
        <v>5200</v>
      </c>
      <c r="M201" s="6">
        <f t="shared" si="120"/>
        <v>0</v>
      </c>
      <c r="N201" s="6">
        <f t="shared" si="120"/>
        <v>0</v>
      </c>
      <c r="O201" s="6">
        <f t="shared" si="120"/>
        <v>80000</v>
      </c>
      <c r="P201" s="6">
        <f t="shared" si="120"/>
        <v>0</v>
      </c>
      <c r="Q201" s="6">
        <f t="shared" si="120"/>
        <v>0</v>
      </c>
      <c r="R201" s="6">
        <f t="shared" si="120"/>
        <v>0</v>
      </c>
      <c r="S201" s="6">
        <f t="shared" si="120"/>
        <v>0</v>
      </c>
      <c r="T201" s="25"/>
    </row>
    <row r="202" spans="1:20" s="26" customFormat="1" ht="18" customHeight="1">
      <c r="A202" s="23"/>
      <c r="B202" s="24"/>
      <c r="C202" s="24"/>
      <c r="D202" s="20" t="s">
        <v>17</v>
      </c>
      <c r="E202" s="27" t="s">
        <v>18</v>
      </c>
      <c r="F202" s="6">
        <f t="shared" ref="F202:G205" si="121">H202+J202+L202+N202+P202+R202</f>
        <v>0</v>
      </c>
      <c r="G202" s="6">
        <f t="shared" si="121"/>
        <v>77600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77600</v>
      </c>
      <c r="P202" s="6">
        <v>0</v>
      </c>
      <c r="Q202" s="6">
        <v>0</v>
      </c>
      <c r="R202" s="6">
        <v>0</v>
      </c>
      <c r="S202" s="6">
        <v>0</v>
      </c>
      <c r="T202" s="25"/>
    </row>
    <row r="203" spans="1:20" s="26" customFormat="1" ht="18" customHeight="1">
      <c r="A203" s="23"/>
      <c r="B203" s="24"/>
      <c r="C203" s="24"/>
      <c r="D203" s="21"/>
      <c r="E203" s="27" t="s">
        <v>19</v>
      </c>
      <c r="F203" s="6">
        <f t="shared" si="121"/>
        <v>0</v>
      </c>
      <c r="G203" s="6">
        <f t="shared" si="121"/>
        <v>2399.1999999999998</v>
      </c>
      <c r="H203" s="6">
        <v>0</v>
      </c>
      <c r="I203" s="6">
        <v>0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6">
        <v>2399.1999999999998</v>
      </c>
      <c r="P203" s="6">
        <v>0</v>
      </c>
      <c r="Q203" s="6">
        <v>0</v>
      </c>
      <c r="R203" s="6">
        <v>0</v>
      </c>
      <c r="S203" s="6">
        <v>0</v>
      </c>
      <c r="T203" s="25"/>
    </row>
    <row r="204" spans="1:20" s="26" customFormat="1" ht="18" customHeight="1">
      <c r="A204" s="23"/>
      <c r="B204" s="24"/>
      <c r="C204" s="24"/>
      <c r="D204" s="21"/>
      <c r="E204" s="27" t="s">
        <v>20</v>
      </c>
      <c r="F204" s="6">
        <f t="shared" si="121"/>
        <v>5200</v>
      </c>
      <c r="G204" s="6">
        <f t="shared" si="121"/>
        <v>0.8</v>
      </c>
      <c r="H204" s="6">
        <v>0</v>
      </c>
      <c r="I204" s="6">
        <v>0</v>
      </c>
      <c r="J204" s="6">
        <v>0</v>
      </c>
      <c r="K204" s="6">
        <v>0</v>
      </c>
      <c r="L204" s="6">
        <v>5200</v>
      </c>
      <c r="M204" s="6">
        <v>0</v>
      </c>
      <c r="N204" s="6">
        <v>0</v>
      </c>
      <c r="O204" s="6">
        <v>0.8</v>
      </c>
      <c r="P204" s="6">
        <v>0</v>
      </c>
      <c r="Q204" s="6">
        <v>0</v>
      </c>
      <c r="R204" s="6">
        <v>0</v>
      </c>
      <c r="S204" s="6">
        <v>0</v>
      </c>
      <c r="T204" s="25"/>
    </row>
    <row r="205" spans="1:20" s="26" customFormat="1" ht="18" customHeight="1">
      <c r="A205" s="23"/>
      <c r="B205" s="24"/>
      <c r="C205" s="24"/>
      <c r="D205" s="22"/>
      <c r="E205" s="27" t="s">
        <v>21</v>
      </c>
      <c r="F205" s="6">
        <f t="shared" si="121"/>
        <v>0</v>
      </c>
      <c r="G205" s="6">
        <f t="shared" si="121"/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25"/>
    </row>
    <row r="206" spans="1:20" s="26" customFormat="1" ht="18" customHeight="1">
      <c r="A206" s="23" t="s">
        <v>125</v>
      </c>
      <c r="B206" s="24" t="s">
        <v>68</v>
      </c>
      <c r="C206" s="24" t="s">
        <v>70</v>
      </c>
      <c r="D206" s="23" t="s">
        <v>16</v>
      </c>
      <c r="E206" s="23"/>
      <c r="F206" s="6">
        <f t="shared" ref="F206:S206" si="122">SUM(F207:F210)</f>
        <v>856.98</v>
      </c>
      <c r="G206" s="6">
        <f t="shared" si="122"/>
        <v>16465.690000000002</v>
      </c>
      <c r="H206" s="6">
        <f t="shared" si="122"/>
        <v>856.98</v>
      </c>
      <c r="I206" s="6">
        <f t="shared" si="122"/>
        <v>0</v>
      </c>
      <c r="J206" s="6">
        <f t="shared" si="122"/>
        <v>0</v>
      </c>
      <c r="K206" s="6">
        <f t="shared" si="122"/>
        <v>16465.690000000002</v>
      </c>
      <c r="L206" s="6">
        <f t="shared" si="122"/>
        <v>0</v>
      </c>
      <c r="M206" s="6">
        <f t="shared" si="122"/>
        <v>0</v>
      </c>
      <c r="N206" s="6">
        <f t="shared" si="122"/>
        <v>0</v>
      </c>
      <c r="O206" s="6">
        <f t="shared" si="122"/>
        <v>0</v>
      </c>
      <c r="P206" s="6">
        <f t="shared" si="122"/>
        <v>0</v>
      </c>
      <c r="Q206" s="6">
        <f t="shared" si="122"/>
        <v>0</v>
      </c>
      <c r="R206" s="6">
        <f t="shared" si="122"/>
        <v>0</v>
      </c>
      <c r="S206" s="6">
        <f t="shared" si="122"/>
        <v>0</v>
      </c>
      <c r="T206" s="25"/>
    </row>
    <row r="207" spans="1:20" s="26" customFormat="1" ht="18" customHeight="1">
      <c r="A207" s="23"/>
      <c r="B207" s="24"/>
      <c r="C207" s="24"/>
      <c r="D207" s="20" t="s">
        <v>17</v>
      </c>
      <c r="E207" s="27" t="s">
        <v>18</v>
      </c>
      <c r="F207" s="6">
        <f t="shared" ref="F207:G210" si="123">H207+J207+L207+N207+P207+R207</f>
        <v>0</v>
      </c>
      <c r="G207" s="6">
        <f t="shared" si="123"/>
        <v>15971.7</v>
      </c>
      <c r="H207" s="6">
        <v>0</v>
      </c>
      <c r="I207" s="6">
        <v>0</v>
      </c>
      <c r="J207" s="6">
        <v>0</v>
      </c>
      <c r="K207" s="6">
        <v>15971.7</v>
      </c>
      <c r="L207" s="6">
        <v>0</v>
      </c>
      <c r="M207" s="6">
        <v>0</v>
      </c>
      <c r="N207" s="6">
        <v>0</v>
      </c>
      <c r="O207" s="6">
        <v>0</v>
      </c>
      <c r="P207" s="6">
        <v>0</v>
      </c>
      <c r="Q207" s="6">
        <v>0</v>
      </c>
      <c r="R207" s="6">
        <v>0</v>
      </c>
      <c r="S207" s="6">
        <v>0</v>
      </c>
      <c r="T207" s="25"/>
    </row>
    <row r="208" spans="1:20" s="26" customFormat="1" ht="18" customHeight="1">
      <c r="A208" s="23"/>
      <c r="B208" s="24"/>
      <c r="C208" s="24"/>
      <c r="D208" s="21"/>
      <c r="E208" s="27" t="s">
        <v>19</v>
      </c>
      <c r="F208" s="6">
        <f t="shared" si="123"/>
        <v>0</v>
      </c>
      <c r="G208" s="6">
        <f t="shared" si="123"/>
        <v>493.83</v>
      </c>
      <c r="H208" s="6">
        <v>0</v>
      </c>
      <c r="I208" s="6">
        <v>0</v>
      </c>
      <c r="J208" s="6">
        <v>0</v>
      </c>
      <c r="K208" s="6">
        <v>493.83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6">
        <v>0</v>
      </c>
      <c r="R208" s="6">
        <v>0</v>
      </c>
      <c r="S208" s="6">
        <v>0</v>
      </c>
      <c r="T208" s="25"/>
    </row>
    <row r="209" spans="1:20" s="26" customFormat="1" ht="18" customHeight="1">
      <c r="A209" s="23"/>
      <c r="B209" s="24"/>
      <c r="C209" s="24"/>
      <c r="D209" s="21"/>
      <c r="E209" s="27" t="s">
        <v>20</v>
      </c>
      <c r="F209" s="6">
        <f t="shared" si="123"/>
        <v>856.98</v>
      </c>
      <c r="G209" s="6">
        <f t="shared" si="123"/>
        <v>0.16</v>
      </c>
      <c r="H209" s="6">
        <v>856.98</v>
      </c>
      <c r="I209" s="6">
        <v>0</v>
      </c>
      <c r="J209" s="6">
        <v>0</v>
      </c>
      <c r="K209" s="6">
        <v>0.16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0</v>
      </c>
      <c r="R209" s="6">
        <v>0</v>
      </c>
      <c r="S209" s="6">
        <v>0</v>
      </c>
      <c r="T209" s="25"/>
    </row>
    <row r="210" spans="1:20" s="26" customFormat="1" ht="18" customHeight="1">
      <c r="A210" s="23"/>
      <c r="B210" s="24"/>
      <c r="C210" s="24"/>
      <c r="D210" s="22"/>
      <c r="E210" s="27" t="s">
        <v>21</v>
      </c>
      <c r="F210" s="6">
        <f t="shared" si="123"/>
        <v>0</v>
      </c>
      <c r="G210" s="6">
        <f t="shared" si="123"/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25"/>
    </row>
    <row r="211" spans="1:20" s="26" customFormat="1" ht="18" customHeight="1">
      <c r="A211" s="28" t="s">
        <v>71</v>
      </c>
      <c r="B211" s="28"/>
      <c r="C211" s="28"/>
      <c r="D211" s="23" t="s">
        <v>16</v>
      </c>
      <c r="E211" s="23"/>
      <c r="F211" s="6">
        <f>SUM(F212:F215)</f>
        <v>1950</v>
      </c>
      <c r="G211" s="6">
        <f>SUM(G212:G215)</f>
        <v>30000</v>
      </c>
      <c r="H211" s="6">
        <f t="shared" ref="H211:S211" si="124">SUM(H216)</f>
        <v>0</v>
      </c>
      <c r="I211" s="6">
        <f t="shared" si="124"/>
        <v>0</v>
      </c>
      <c r="J211" s="6">
        <f t="shared" si="124"/>
        <v>0</v>
      </c>
      <c r="K211" s="6">
        <f t="shared" si="124"/>
        <v>0</v>
      </c>
      <c r="L211" s="6">
        <f t="shared" si="124"/>
        <v>0</v>
      </c>
      <c r="M211" s="6">
        <f t="shared" si="124"/>
        <v>0</v>
      </c>
      <c r="N211" s="6">
        <f t="shared" si="124"/>
        <v>1950</v>
      </c>
      <c r="O211" s="6">
        <f t="shared" si="124"/>
        <v>0</v>
      </c>
      <c r="P211" s="6">
        <f t="shared" si="124"/>
        <v>0</v>
      </c>
      <c r="Q211" s="6">
        <f t="shared" si="124"/>
        <v>30000</v>
      </c>
      <c r="R211" s="6">
        <f t="shared" si="124"/>
        <v>0</v>
      </c>
      <c r="S211" s="6">
        <f t="shared" si="124"/>
        <v>0</v>
      </c>
      <c r="T211" s="25"/>
    </row>
    <row r="212" spans="1:20" s="26" customFormat="1" ht="18" customHeight="1">
      <c r="A212" s="28"/>
      <c r="B212" s="28"/>
      <c r="C212" s="28"/>
      <c r="D212" s="20" t="s">
        <v>17</v>
      </c>
      <c r="E212" s="27" t="s">
        <v>18</v>
      </c>
      <c r="F212" s="6">
        <f t="shared" ref="F212:G215" si="125">H212+J212+L212+N212+P212+R212</f>
        <v>0</v>
      </c>
      <c r="G212" s="6">
        <f t="shared" si="125"/>
        <v>29100</v>
      </c>
      <c r="H212" s="6">
        <f t="shared" ref="H212:S212" si="126">SUM(H217)</f>
        <v>0</v>
      </c>
      <c r="I212" s="6">
        <f t="shared" si="126"/>
        <v>0</v>
      </c>
      <c r="J212" s="6">
        <f t="shared" si="126"/>
        <v>0</v>
      </c>
      <c r="K212" s="6">
        <f t="shared" si="126"/>
        <v>0</v>
      </c>
      <c r="L212" s="6">
        <f t="shared" si="126"/>
        <v>0</v>
      </c>
      <c r="M212" s="6">
        <f t="shared" si="126"/>
        <v>0</v>
      </c>
      <c r="N212" s="6">
        <f t="shared" si="126"/>
        <v>0</v>
      </c>
      <c r="O212" s="6">
        <f t="shared" si="126"/>
        <v>0</v>
      </c>
      <c r="P212" s="6">
        <f t="shared" si="126"/>
        <v>0</v>
      </c>
      <c r="Q212" s="6">
        <f t="shared" si="126"/>
        <v>29100</v>
      </c>
      <c r="R212" s="6">
        <f t="shared" si="126"/>
        <v>0</v>
      </c>
      <c r="S212" s="6">
        <f t="shared" si="126"/>
        <v>0</v>
      </c>
      <c r="T212" s="25"/>
    </row>
    <row r="213" spans="1:20" s="26" customFormat="1" ht="18" customHeight="1">
      <c r="A213" s="28"/>
      <c r="B213" s="28"/>
      <c r="C213" s="28"/>
      <c r="D213" s="21"/>
      <c r="E213" s="27" t="s">
        <v>19</v>
      </c>
      <c r="F213" s="6">
        <f t="shared" si="125"/>
        <v>0</v>
      </c>
      <c r="G213" s="6">
        <f t="shared" si="125"/>
        <v>899.7</v>
      </c>
      <c r="H213" s="6">
        <f t="shared" ref="H213:S213" si="127">SUM(H218)</f>
        <v>0</v>
      </c>
      <c r="I213" s="6">
        <f t="shared" si="127"/>
        <v>0</v>
      </c>
      <c r="J213" s="6">
        <f t="shared" si="127"/>
        <v>0</v>
      </c>
      <c r="K213" s="6">
        <f t="shared" si="127"/>
        <v>0</v>
      </c>
      <c r="L213" s="6">
        <f t="shared" si="127"/>
        <v>0</v>
      </c>
      <c r="M213" s="6">
        <f t="shared" si="127"/>
        <v>0</v>
      </c>
      <c r="N213" s="6">
        <f t="shared" si="127"/>
        <v>0</v>
      </c>
      <c r="O213" s="6">
        <f t="shared" si="127"/>
        <v>0</v>
      </c>
      <c r="P213" s="6">
        <f t="shared" si="127"/>
        <v>0</v>
      </c>
      <c r="Q213" s="6">
        <f t="shared" si="127"/>
        <v>899.7</v>
      </c>
      <c r="R213" s="6">
        <f t="shared" si="127"/>
        <v>0</v>
      </c>
      <c r="S213" s="6">
        <f t="shared" si="127"/>
        <v>0</v>
      </c>
      <c r="T213" s="25"/>
    </row>
    <row r="214" spans="1:20" s="26" customFormat="1" ht="18" customHeight="1">
      <c r="A214" s="28"/>
      <c r="B214" s="28"/>
      <c r="C214" s="28"/>
      <c r="D214" s="21"/>
      <c r="E214" s="27" t="s">
        <v>20</v>
      </c>
      <c r="F214" s="6">
        <f t="shared" si="125"/>
        <v>1950</v>
      </c>
      <c r="G214" s="6">
        <f t="shared" si="125"/>
        <v>0.3</v>
      </c>
      <c r="H214" s="6">
        <f t="shared" ref="H214:S214" si="128">SUM(H219)</f>
        <v>0</v>
      </c>
      <c r="I214" s="6">
        <f t="shared" si="128"/>
        <v>0</v>
      </c>
      <c r="J214" s="6">
        <f t="shared" si="128"/>
        <v>0</v>
      </c>
      <c r="K214" s="6">
        <f t="shared" si="128"/>
        <v>0</v>
      </c>
      <c r="L214" s="6">
        <f t="shared" si="128"/>
        <v>0</v>
      </c>
      <c r="M214" s="6">
        <f t="shared" si="128"/>
        <v>0</v>
      </c>
      <c r="N214" s="6">
        <f t="shared" si="128"/>
        <v>1950</v>
      </c>
      <c r="O214" s="6">
        <f t="shared" si="128"/>
        <v>0</v>
      </c>
      <c r="P214" s="6">
        <f t="shared" si="128"/>
        <v>0</v>
      </c>
      <c r="Q214" s="6">
        <f t="shared" si="128"/>
        <v>0.3</v>
      </c>
      <c r="R214" s="6">
        <f t="shared" si="128"/>
        <v>0</v>
      </c>
      <c r="S214" s="6">
        <f t="shared" si="128"/>
        <v>0</v>
      </c>
      <c r="T214" s="25"/>
    </row>
    <row r="215" spans="1:20" s="26" customFormat="1" ht="18" customHeight="1">
      <c r="A215" s="28"/>
      <c r="B215" s="28"/>
      <c r="C215" s="28"/>
      <c r="D215" s="22"/>
      <c r="E215" s="27" t="s">
        <v>21</v>
      </c>
      <c r="F215" s="6">
        <f t="shared" si="125"/>
        <v>0</v>
      </c>
      <c r="G215" s="6">
        <f t="shared" si="125"/>
        <v>0</v>
      </c>
      <c r="H215" s="6">
        <f t="shared" ref="H215:S215" si="129">SUM(H220)</f>
        <v>0</v>
      </c>
      <c r="I215" s="6">
        <f t="shared" si="129"/>
        <v>0</v>
      </c>
      <c r="J215" s="6">
        <f t="shared" si="129"/>
        <v>0</v>
      </c>
      <c r="K215" s="6">
        <f t="shared" si="129"/>
        <v>0</v>
      </c>
      <c r="L215" s="6">
        <f t="shared" si="129"/>
        <v>0</v>
      </c>
      <c r="M215" s="6">
        <f t="shared" si="129"/>
        <v>0</v>
      </c>
      <c r="N215" s="6">
        <f t="shared" si="129"/>
        <v>0</v>
      </c>
      <c r="O215" s="6">
        <f t="shared" si="129"/>
        <v>0</v>
      </c>
      <c r="P215" s="6">
        <f t="shared" si="129"/>
        <v>0</v>
      </c>
      <c r="Q215" s="6">
        <f t="shared" si="129"/>
        <v>0</v>
      </c>
      <c r="R215" s="6">
        <f t="shared" si="129"/>
        <v>0</v>
      </c>
      <c r="S215" s="6">
        <f t="shared" si="129"/>
        <v>0</v>
      </c>
      <c r="T215" s="25"/>
    </row>
    <row r="216" spans="1:20" s="26" customFormat="1" ht="18" customHeight="1">
      <c r="A216" s="23" t="s">
        <v>124</v>
      </c>
      <c r="B216" s="24" t="s">
        <v>72</v>
      </c>
      <c r="C216" s="24" t="s">
        <v>73</v>
      </c>
      <c r="D216" s="23" t="s">
        <v>16</v>
      </c>
      <c r="E216" s="23"/>
      <c r="F216" s="6">
        <f t="shared" ref="F216:S216" si="130">SUM(F217:F220)</f>
        <v>1950</v>
      </c>
      <c r="G216" s="6">
        <f t="shared" si="130"/>
        <v>30000</v>
      </c>
      <c r="H216" s="6">
        <f t="shared" si="130"/>
        <v>0</v>
      </c>
      <c r="I216" s="6">
        <f t="shared" si="130"/>
        <v>0</v>
      </c>
      <c r="J216" s="6">
        <f t="shared" si="130"/>
        <v>0</v>
      </c>
      <c r="K216" s="6">
        <f t="shared" si="130"/>
        <v>0</v>
      </c>
      <c r="L216" s="6">
        <f t="shared" si="130"/>
        <v>0</v>
      </c>
      <c r="M216" s="6">
        <f t="shared" si="130"/>
        <v>0</v>
      </c>
      <c r="N216" s="6">
        <f t="shared" si="130"/>
        <v>1950</v>
      </c>
      <c r="O216" s="6">
        <f t="shared" si="130"/>
        <v>0</v>
      </c>
      <c r="P216" s="6">
        <f t="shared" si="130"/>
        <v>0</v>
      </c>
      <c r="Q216" s="6">
        <f t="shared" si="130"/>
        <v>30000</v>
      </c>
      <c r="R216" s="6">
        <f t="shared" si="130"/>
        <v>0</v>
      </c>
      <c r="S216" s="6">
        <f t="shared" si="130"/>
        <v>0</v>
      </c>
      <c r="T216" s="25"/>
    </row>
    <row r="217" spans="1:20" s="26" customFormat="1" ht="18" customHeight="1">
      <c r="A217" s="23"/>
      <c r="B217" s="24"/>
      <c r="C217" s="24"/>
      <c r="D217" s="20" t="s">
        <v>17</v>
      </c>
      <c r="E217" s="27" t="s">
        <v>18</v>
      </c>
      <c r="F217" s="6">
        <f t="shared" ref="F217:G220" si="131">H217+J217+L217+N217+P217+R217</f>
        <v>0</v>
      </c>
      <c r="G217" s="6">
        <f t="shared" si="131"/>
        <v>29100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29100</v>
      </c>
      <c r="R217" s="6">
        <v>0</v>
      </c>
      <c r="S217" s="6">
        <v>0</v>
      </c>
      <c r="T217" s="25"/>
    </row>
    <row r="218" spans="1:20" s="26" customFormat="1" ht="18" customHeight="1">
      <c r="A218" s="23"/>
      <c r="B218" s="24"/>
      <c r="C218" s="24"/>
      <c r="D218" s="21"/>
      <c r="E218" s="27" t="s">
        <v>19</v>
      </c>
      <c r="F218" s="6">
        <f t="shared" si="131"/>
        <v>0</v>
      </c>
      <c r="G218" s="6">
        <f t="shared" si="131"/>
        <v>899.7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899.7</v>
      </c>
      <c r="R218" s="6">
        <v>0</v>
      </c>
      <c r="S218" s="6">
        <v>0</v>
      </c>
      <c r="T218" s="25"/>
    </row>
    <row r="219" spans="1:20" s="26" customFormat="1" ht="18" customHeight="1">
      <c r="A219" s="23"/>
      <c r="B219" s="24"/>
      <c r="C219" s="24"/>
      <c r="D219" s="21"/>
      <c r="E219" s="27" t="s">
        <v>20</v>
      </c>
      <c r="F219" s="6">
        <f t="shared" si="131"/>
        <v>1950</v>
      </c>
      <c r="G219" s="6">
        <f t="shared" si="131"/>
        <v>0.3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1950</v>
      </c>
      <c r="O219" s="6">
        <v>0</v>
      </c>
      <c r="P219" s="6">
        <v>0</v>
      </c>
      <c r="Q219" s="6">
        <v>0.3</v>
      </c>
      <c r="R219" s="6">
        <v>0</v>
      </c>
      <c r="S219" s="6">
        <v>0</v>
      </c>
      <c r="T219" s="25"/>
    </row>
    <row r="220" spans="1:20" s="26" customFormat="1" ht="18" customHeight="1">
      <c r="A220" s="23"/>
      <c r="B220" s="24"/>
      <c r="C220" s="24"/>
      <c r="D220" s="22"/>
      <c r="E220" s="27" t="s">
        <v>21</v>
      </c>
      <c r="F220" s="6">
        <f t="shared" si="131"/>
        <v>0</v>
      </c>
      <c r="G220" s="6">
        <f t="shared" si="131"/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  <c r="S220" s="6">
        <v>0</v>
      </c>
      <c r="T220" s="25"/>
    </row>
    <row r="221" spans="1:20" s="26" customFormat="1" ht="18" customHeight="1">
      <c r="A221" s="28" t="s">
        <v>74</v>
      </c>
      <c r="B221" s="28"/>
      <c r="C221" s="28"/>
      <c r="D221" s="23" t="s">
        <v>16</v>
      </c>
      <c r="E221" s="23"/>
      <c r="F221" s="6">
        <f>SUM(F222:F225)</f>
        <v>2275</v>
      </c>
      <c r="G221" s="6">
        <f>SUM(G222:G225)</f>
        <v>95159.95</v>
      </c>
      <c r="H221" s="6">
        <f t="shared" ref="H221:S221" si="132">SUM(H226,H231,H236)</f>
        <v>0</v>
      </c>
      <c r="I221" s="6">
        <f t="shared" si="132"/>
        <v>55771.47</v>
      </c>
      <c r="J221" s="6">
        <f t="shared" si="132"/>
        <v>0</v>
      </c>
      <c r="K221" s="6">
        <f t="shared" si="132"/>
        <v>4388.4799999999996</v>
      </c>
      <c r="L221" s="6">
        <f t="shared" si="132"/>
        <v>975</v>
      </c>
      <c r="M221" s="6">
        <f t="shared" si="132"/>
        <v>0</v>
      </c>
      <c r="N221" s="6">
        <f t="shared" si="132"/>
        <v>1300</v>
      </c>
      <c r="O221" s="6">
        <f t="shared" si="132"/>
        <v>15000</v>
      </c>
      <c r="P221" s="6">
        <f t="shared" si="132"/>
        <v>0</v>
      </c>
      <c r="Q221" s="6">
        <f t="shared" si="132"/>
        <v>20000</v>
      </c>
      <c r="R221" s="6">
        <f t="shared" si="132"/>
        <v>0</v>
      </c>
      <c r="S221" s="6">
        <f t="shared" si="132"/>
        <v>0</v>
      </c>
      <c r="T221" s="25"/>
    </row>
    <row r="222" spans="1:20" s="26" customFormat="1" ht="18" customHeight="1">
      <c r="A222" s="28"/>
      <c r="B222" s="28"/>
      <c r="C222" s="28"/>
      <c r="D222" s="20" t="s">
        <v>17</v>
      </c>
      <c r="E222" s="27" t="s">
        <v>18</v>
      </c>
      <c r="F222" s="6">
        <f t="shared" ref="F222:G225" si="133">H222+J222+L222+N222+P222+R222</f>
        <v>0</v>
      </c>
      <c r="G222" s="6">
        <f t="shared" si="133"/>
        <v>92241.26999999999</v>
      </c>
      <c r="H222" s="6">
        <f t="shared" ref="H222:S222" si="134">SUM(H227,H232,H237)</f>
        <v>0</v>
      </c>
      <c r="I222" s="6">
        <f t="shared" si="134"/>
        <v>54098.49</v>
      </c>
      <c r="J222" s="6">
        <f t="shared" si="134"/>
        <v>0</v>
      </c>
      <c r="K222" s="6">
        <f t="shared" si="134"/>
        <v>4256.78</v>
      </c>
      <c r="L222" s="6">
        <f t="shared" si="134"/>
        <v>0</v>
      </c>
      <c r="M222" s="6">
        <f t="shared" si="134"/>
        <v>0</v>
      </c>
      <c r="N222" s="6">
        <f t="shared" si="134"/>
        <v>0</v>
      </c>
      <c r="O222" s="6">
        <f t="shared" si="134"/>
        <v>14550</v>
      </c>
      <c r="P222" s="6">
        <f t="shared" si="134"/>
        <v>0</v>
      </c>
      <c r="Q222" s="6">
        <f t="shared" si="134"/>
        <v>19336</v>
      </c>
      <c r="R222" s="6">
        <f t="shared" si="134"/>
        <v>0</v>
      </c>
      <c r="S222" s="6">
        <f t="shared" si="134"/>
        <v>0</v>
      </c>
      <c r="T222" s="25"/>
    </row>
    <row r="223" spans="1:20" s="26" customFormat="1" ht="18" customHeight="1">
      <c r="A223" s="28"/>
      <c r="B223" s="28"/>
      <c r="C223" s="28"/>
      <c r="D223" s="21"/>
      <c r="E223" s="27" t="s">
        <v>19</v>
      </c>
      <c r="F223" s="6">
        <f t="shared" si="133"/>
        <v>0</v>
      </c>
      <c r="G223" s="6">
        <f t="shared" si="133"/>
        <v>2917.6900000000005</v>
      </c>
      <c r="H223" s="6">
        <f t="shared" ref="H223:S223" si="135">SUM(H228,H233,H238)</f>
        <v>0</v>
      </c>
      <c r="I223" s="6">
        <f t="shared" si="135"/>
        <v>1672.43</v>
      </c>
      <c r="J223" s="6">
        <f t="shared" si="135"/>
        <v>0</v>
      </c>
      <c r="K223" s="6">
        <f t="shared" si="135"/>
        <v>131.66</v>
      </c>
      <c r="L223" s="6">
        <f t="shared" si="135"/>
        <v>0</v>
      </c>
      <c r="M223" s="6">
        <f t="shared" si="135"/>
        <v>0</v>
      </c>
      <c r="N223" s="6">
        <f t="shared" si="135"/>
        <v>0</v>
      </c>
      <c r="O223" s="6">
        <f t="shared" si="135"/>
        <v>449.8</v>
      </c>
      <c r="P223" s="6">
        <f t="shared" si="135"/>
        <v>0</v>
      </c>
      <c r="Q223" s="6">
        <f t="shared" si="135"/>
        <v>663.8</v>
      </c>
      <c r="R223" s="6">
        <f t="shared" si="135"/>
        <v>0</v>
      </c>
      <c r="S223" s="6">
        <f t="shared" si="135"/>
        <v>0</v>
      </c>
      <c r="T223" s="25"/>
    </row>
    <row r="224" spans="1:20" s="26" customFormat="1" ht="18" customHeight="1">
      <c r="A224" s="28"/>
      <c r="B224" s="28"/>
      <c r="C224" s="28"/>
      <c r="D224" s="21"/>
      <c r="E224" s="27" t="s">
        <v>20</v>
      </c>
      <c r="F224" s="6">
        <f t="shared" si="133"/>
        <v>2275</v>
      </c>
      <c r="G224" s="6">
        <f t="shared" si="133"/>
        <v>0.99</v>
      </c>
      <c r="H224" s="6">
        <f t="shared" ref="H224:S224" si="136">SUM(H229,H234,H239)</f>
        <v>0</v>
      </c>
      <c r="I224" s="6">
        <f t="shared" si="136"/>
        <v>0.55000000000000004</v>
      </c>
      <c r="J224" s="6">
        <f t="shared" si="136"/>
        <v>0</v>
      </c>
      <c r="K224" s="6">
        <f t="shared" si="136"/>
        <v>0.04</v>
      </c>
      <c r="L224" s="6">
        <f t="shared" si="136"/>
        <v>975</v>
      </c>
      <c r="M224" s="6">
        <f t="shared" si="136"/>
        <v>0</v>
      </c>
      <c r="N224" s="6">
        <f t="shared" si="136"/>
        <v>1300</v>
      </c>
      <c r="O224" s="6">
        <f t="shared" si="136"/>
        <v>0.2</v>
      </c>
      <c r="P224" s="6">
        <f t="shared" si="136"/>
        <v>0</v>
      </c>
      <c r="Q224" s="6">
        <f t="shared" si="136"/>
        <v>0.2</v>
      </c>
      <c r="R224" s="6">
        <f t="shared" si="136"/>
        <v>0</v>
      </c>
      <c r="S224" s="6">
        <f t="shared" si="136"/>
        <v>0</v>
      </c>
      <c r="T224" s="25"/>
    </row>
    <row r="225" spans="1:20" s="26" customFormat="1" ht="18" customHeight="1">
      <c r="A225" s="28"/>
      <c r="B225" s="28"/>
      <c r="C225" s="28"/>
      <c r="D225" s="22"/>
      <c r="E225" s="27" t="s">
        <v>21</v>
      </c>
      <c r="F225" s="6">
        <f t="shared" si="133"/>
        <v>0</v>
      </c>
      <c r="G225" s="6">
        <f t="shared" si="133"/>
        <v>0</v>
      </c>
      <c r="H225" s="6">
        <f t="shared" ref="H225:S225" si="137">SUM(H230,H235,H240)</f>
        <v>0</v>
      </c>
      <c r="I225" s="6">
        <f t="shared" si="137"/>
        <v>0</v>
      </c>
      <c r="J225" s="6">
        <f t="shared" si="137"/>
        <v>0</v>
      </c>
      <c r="K225" s="6">
        <f t="shared" si="137"/>
        <v>0</v>
      </c>
      <c r="L225" s="6">
        <f t="shared" si="137"/>
        <v>0</v>
      </c>
      <c r="M225" s="6">
        <f t="shared" si="137"/>
        <v>0</v>
      </c>
      <c r="N225" s="6">
        <f t="shared" si="137"/>
        <v>0</v>
      </c>
      <c r="O225" s="6">
        <f t="shared" si="137"/>
        <v>0</v>
      </c>
      <c r="P225" s="6">
        <f t="shared" si="137"/>
        <v>0</v>
      </c>
      <c r="Q225" s="6">
        <f t="shared" si="137"/>
        <v>0</v>
      </c>
      <c r="R225" s="6">
        <f t="shared" si="137"/>
        <v>0</v>
      </c>
      <c r="S225" s="6">
        <f t="shared" si="137"/>
        <v>0</v>
      </c>
      <c r="T225" s="25"/>
    </row>
    <row r="226" spans="1:20" s="26" customFormat="1" ht="18" customHeight="1">
      <c r="A226" s="23" t="s">
        <v>124</v>
      </c>
      <c r="B226" s="24" t="s">
        <v>75</v>
      </c>
      <c r="C226" s="24" t="s">
        <v>76</v>
      </c>
      <c r="D226" s="23" t="s">
        <v>16</v>
      </c>
      <c r="E226" s="23"/>
      <c r="F226" s="6">
        <f t="shared" ref="F226:S226" si="138">SUM(F227:F230)</f>
        <v>1300</v>
      </c>
      <c r="G226" s="6">
        <f t="shared" si="138"/>
        <v>20000</v>
      </c>
      <c r="H226" s="6">
        <f t="shared" si="138"/>
        <v>0</v>
      </c>
      <c r="I226" s="6">
        <f t="shared" si="138"/>
        <v>0</v>
      </c>
      <c r="J226" s="6">
        <f t="shared" si="138"/>
        <v>0</v>
      </c>
      <c r="K226" s="6">
        <f t="shared" si="138"/>
        <v>0</v>
      </c>
      <c r="L226" s="6">
        <f t="shared" si="138"/>
        <v>0</v>
      </c>
      <c r="M226" s="6">
        <f t="shared" si="138"/>
        <v>0</v>
      </c>
      <c r="N226" s="6">
        <f t="shared" si="138"/>
        <v>1300</v>
      </c>
      <c r="O226" s="6">
        <f t="shared" si="138"/>
        <v>0</v>
      </c>
      <c r="P226" s="6">
        <f t="shared" si="138"/>
        <v>0</v>
      </c>
      <c r="Q226" s="6">
        <f t="shared" si="138"/>
        <v>20000</v>
      </c>
      <c r="R226" s="6">
        <f t="shared" si="138"/>
        <v>0</v>
      </c>
      <c r="S226" s="6">
        <f t="shared" si="138"/>
        <v>0</v>
      </c>
      <c r="T226" s="25"/>
    </row>
    <row r="227" spans="1:20" s="26" customFormat="1" ht="18" customHeight="1">
      <c r="A227" s="23"/>
      <c r="B227" s="24"/>
      <c r="C227" s="24"/>
      <c r="D227" s="20" t="s">
        <v>17</v>
      </c>
      <c r="E227" s="27" t="s">
        <v>18</v>
      </c>
      <c r="F227" s="6">
        <f t="shared" ref="F227:G230" si="139">H227+J227+L227+N227+P227+R227</f>
        <v>0</v>
      </c>
      <c r="G227" s="6">
        <f t="shared" si="139"/>
        <v>19336</v>
      </c>
      <c r="H227" s="6">
        <v>0</v>
      </c>
      <c r="I227" s="6">
        <v>0</v>
      </c>
      <c r="J227" s="6">
        <v>0</v>
      </c>
      <c r="K227" s="6">
        <v>0</v>
      </c>
      <c r="L227" s="6">
        <v>0</v>
      </c>
      <c r="M227" s="6">
        <v>0</v>
      </c>
      <c r="N227" s="6">
        <v>0</v>
      </c>
      <c r="O227" s="6">
        <v>0</v>
      </c>
      <c r="P227" s="6">
        <v>0</v>
      </c>
      <c r="Q227" s="6">
        <v>19336</v>
      </c>
      <c r="R227" s="6">
        <v>0</v>
      </c>
      <c r="S227" s="6">
        <v>0</v>
      </c>
      <c r="T227" s="25"/>
    </row>
    <row r="228" spans="1:20" s="26" customFormat="1" ht="18" customHeight="1">
      <c r="A228" s="23"/>
      <c r="B228" s="24"/>
      <c r="C228" s="24"/>
      <c r="D228" s="21"/>
      <c r="E228" s="27" t="s">
        <v>19</v>
      </c>
      <c r="F228" s="6">
        <f t="shared" si="139"/>
        <v>0</v>
      </c>
      <c r="G228" s="6">
        <f t="shared" si="139"/>
        <v>663.8</v>
      </c>
      <c r="H228" s="6">
        <v>0</v>
      </c>
      <c r="I228" s="6">
        <v>0</v>
      </c>
      <c r="J228" s="6">
        <v>0</v>
      </c>
      <c r="K228" s="6">
        <v>0</v>
      </c>
      <c r="L228" s="6">
        <v>0</v>
      </c>
      <c r="M228" s="6">
        <v>0</v>
      </c>
      <c r="N228" s="6">
        <v>0</v>
      </c>
      <c r="O228" s="6">
        <v>0</v>
      </c>
      <c r="P228" s="6">
        <v>0</v>
      </c>
      <c r="Q228" s="6">
        <v>663.8</v>
      </c>
      <c r="R228" s="6">
        <v>0</v>
      </c>
      <c r="S228" s="6">
        <v>0</v>
      </c>
      <c r="T228" s="25"/>
    </row>
    <row r="229" spans="1:20" s="26" customFormat="1" ht="18" customHeight="1">
      <c r="A229" s="23"/>
      <c r="B229" s="24"/>
      <c r="C229" s="24"/>
      <c r="D229" s="21"/>
      <c r="E229" s="27" t="s">
        <v>20</v>
      </c>
      <c r="F229" s="6">
        <f t="shared" si="139"/>
        <v>1300</v>
      </c>
      <c r="G229" s="6">
        <f t="shared" si="139"/>
        <v>0.2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1300</v>
      </c>
      <c r="O229" s="6">
        <v>0</v>
      </c>
      <c r="P229" s="6">
        <v>0</v>
      </c>
      <c r="Q229" s="6">
        <v>0.2</v>
      </c>
      <c r="R229" s="6">
        <v>0</v>
      </c>
      <c r="S229" s="6">
        <v>0</v>
      </c>
      <c r="T229" s="25"/>
    </row>
    <row r="230" spans="1:20" s="26" customFormat="1" ht="18" customHeight="1">
      <c r="A230" s="23"/>
      <c r="B230" s="24"/>
      <c r="C230" s="24"/>
      <c r="D230" s="22"/>
      <c r="E230" s="27" t="s">
        <v>21</v>
      </c>
      <c r="F230" s="6">
        <f t="shared" si="139"/>
        <v>0</v>
      </c>
      <c r="G230" s="6">
        <f t="shared" si="139"/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  <c r="T230" s="25"/>
    </row>
    <row r="231" spans="1:20" s="26" customFormat="1" ht="18" customHeight="1">
      <c r="A231" s="23" t="s">
        <v>125</v>
      </c>
      <c r="B231" s="24" t="s">
        <v>75</v>
      </c>
      <c r="C231" s="24" t="s">
        <v>77</v>
      </c>
      <c r="D231" s="23" t="s">
        <v>16</v>
      </c>
      <c r="E231" s="23"/>
      <c r="F231" s="6">
        <f t="shared" ref="F231:S231" si="140">SUM(F232:F235)</f>
        <v>0</v>
      </c>
      <c r="G231" s="6">
        <f t="shared" si="140"/>
        <v>60159.95</v>
      </c>
      <c r="H231" s="6">
        <f t="shared" si="140"/>
        <v>0</v>
      </c>
      <c r="I231" s="6">
        <f t="shared" si="140"/>
        <v>55771.47</v>
      </c>
      <c r="J231" s="6">
        <f t="shared" si="140"/>
        <v>0</v>
      </c>
      <c r="K231" s="6">
        <f t="shared" si="140"/>
        <v>4388.4799999999996</v>
      </c>
      <c r="L231" s="6">
        <f t="shared" si="140"/>
        <v>0</v>
      </c>
      <c r="M231" s="6">
        <f t="shared" si="140"/>
        <v>0</v>
      </c>
      <c r="N231" s="6">
        <f t="shared" si="140"/>
        <v>0</v>
      </c>
      <c r="O231" s="6">
        <f t="shared" si="140"/>
        <v>0</v>
      </c>
      <c r="P231" s="6">
        <f t="shared" si="140"/>
        <v>0</v>
      </c>
      <c r="Q231" s="6">
        <f t="shared" si="140"/>
        <v>0</v>
      </c>
      <c r="R231" s="6">
        <f t="shared" si="140"/>
        <v>0</v>
      </c>
      <c r="S231" s="6">
        <f t="shared" si="140"/>
        <v>0</v>
      </c>
      <c r="T231" s="25"/>
    </row>
    <row r="232" spans="1:20" s="26" customFormat="1" ht="18" customHeight="1">
      <c r="A232" s="23"/>
      <c r="B232" s="24"/>
      <c r="C232" s="24"/>
      <c r="D232" s="20" t="s">
        <v>17</v>
      </c>
      <c r="E232" s="27" t="s">
        <v>18</v>
      </c>
      <c r="F232" s="6">
        <f t="shared" ref="F232:G235" si="141">H232+J232+L232+N232+P232+R232</f>
        <v>0</v>
      </c>
      <c r="G232" s="6">
        <f t="shared" si="141"/>
        <v>58355.27</v>
      </c>
      <c r="H232" s="6">
        <v>0</v>
      </c>
      <c r="I232" s="6">
        <v>54098.49</v>
      </c>
      <c r="J232" s="6">
        <v>0</v>
      </c>
      <c r="K232" s="6">
        <v>4256.78</v>
      </c>
      <c r="L232" s="6">
        <v>0</v>
      </c>
      <c r="M232" s="6">
        <v>0</v>
      </c>
      <c r="N232" s="6">
        <v>0</v>
      </c>
      <c r="O232" s="6">
        <v>0</v>
      </c>
      <c r="P232" s="6">
        <v>0</v>
      </c>
      <c r="Q232" s="6">
        <v>0</v>
      </c>
      <c r="R232" s="6">
        <v>0</v>
      </c>
      <c r="S232" s="6">
        <v>0</v>
      </c>
      <c r="T232" s="25"/>
    </row>
    <row r="233" spans="1:20" s="26" customFormat="1" ht="18" customHeight="1">
      <c r="A233" s="23"/>
      <c r="B233" s="24"/>
      <c r="C233" s="24"/>
      <c r="D233" s="21"/>
      <c r="E233" s="27" t="s">
        <v>19</v>
      </c>
      <c r="F233" s="6">
        <f t="shared" si="141"/>
        <v>0</v>
      </c>
      <c r="G233" s="6">
        <f t="shared" si="141"/>
        <v>1804.0900000000001</v>
      </c>
      <c r="H233" s="6">
        <v>0</v>
      </c>
      <c r="I233" s="6">
        <v>1672.43</v>
      </c>
      <c r="J233" s="6">
        <v>0</v>
      </c>
      <c r="K233" s="6">
        <v>131.66</v>
      </c>
      <c r="L233" s="6">
        <v>0</v>
      </c>
      <c r="M233" s="6">
        <v>0</v>
      </c>
      <c r="N233" s="6">
        <v>0</v>
      </c>
      <c r="O233" s="6">
        <v>0</v>
      </c>
      <c r="P233" s="6">
        <v>0</v>
      </c>
      <c r="Q233" s="6">
        <v>0</v>
      </c>
      <c r="R233" s="6">
        <v>0</v>
      </c>
      <c r="S233" s="6">
        <v>0</v>
      </c>
      <c r="T233" s="25"/>
    </row>
    <row r="234" spans="1:20" s="26" customFormat="1" ht="18" customHeight="1">
      <c r="A234" s="23"/>
      <c r="B234" s="24"/>
      <c r="C234" s="24"/>
      <c r="D234" s="21"/>
      <c r="E234" s="27" t="s">
        <v>20</v>
      </c>
      <c r="F234" s="6">
        <f t="shared" si="141"/>
        <v>0</v>
      </c>
      <c r="G234" s="6">
        <f t="shared" si="141"/>
        <v>0.59000000000000008</v>
      </c>
      <c r="H234" s="6">
        <v>0</v>
      </c>
      <c r="I234" s="6">
        <v>0.55000000000000004</v>
      </c>
      <c r="J234" s="6">
        <v>0</v>
      </c>
      <c r="K234" s="6">
        <v>0.04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25"/>
    </row>
    <row r="235" spans="1:20" s="26" customFormat="1" ht="18" customHeight="1">
      <c r="A235" s="23"/>
      <c r="B235" s="24"/>
      <c r="C235" s="24"/>
      <c r="D235" s="22"/>
      <c r="E235" s="27" t="s">
        <v>21</v>
      </c>
      <c r="F235" s="6">
        <f t="shared" si="141"/>
        <v>0</v>
      </c>
      <c r="G235" s="6">
        <f t="shared" si="141"/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  <c r="Q235" s="6">
        <v>0</v>
      </c>
      <c r="R235" s="6">
        <v>0</v>
      </c>
      <c r="S235" s="6">
        <v>0</v>
      </c>
      <c r="T235" s="25"/>
    </row>
    <row r="236" spans="1:20" s="26" customFormat="1" ht="18" customHeight="1">
      <c r="A236" s="23" t="s">
        <v>126</v>
      </c>
      <c r="B236" s="24" t="s">
        <v>75</v>
      </c>
      <c r="C236" s="24" t="s">
        <v>78</v>
      </c>
      <c r="D236" s="23" t="s">
        <v>16</v>
      </c>
      <c r="E236" s="23"/>
      <c r="F236" s="6">
        <f t="shared" ref="F236:S236" si="142">SUM(F237:F240)</f>
        <v>975</v>
      </c>
      <c r="G236" s="6">
        <f t="shared" si="142"/>
        <v>15000</v>
      </c>
      <c r="H236" s="6">
        <f t="shared" si="142"/>
        <v>0</v>
      </c>
      <c r="I236" s="6">
        <f t="shared" si="142"/>
        <v>0</v>
      </c>
      <c r="J236" s="6">
        <f t="shared" si="142"/>
        <v>0</v>
      </c>
      <c r="K236" s="6">
        <f t="shared" si="142"/>
        <v>0</v>
      </c>
      <c r="L236" s="6">
        <f t="shared" si="142"/>
        <v>975</v>
      </c>
      <c r="M236" s="6">
        <f t="shared" si="142"/>
        <v>0</v>
      </c>
      <c r="N236" s="6">
        <f t="shared" si="142"/>
        <v>0</v>
      </c>
      <c r="O236" s="6">
        <f t="shared" si="142"/>
        <v>15000</v>
      </c>
      <c r="P236" s="6">
        <f t="shared" si="142"/>
        <v>0</v>
      </c>
      <c r="Q236" s="6">
        <f t="shared" si="142"/>
        <v>0</v>
      </c>
      <c r="R236" s="6">
        <f t="shared" si="142"/>
        <v>0</v>
      </c>
      <c r="S236" s="6">
        <f t="shared" si="142"/>
        <v>0</v>
      </c>
      <c r="T236" s="25"/>
    </row>
    <row r="237" spans="1:20" s="26" customFormat="1" ht="18" customHeight="1">
      <c r="A237" s="23"/>
      <c r="B237" s="24"/>
      <c r="C237" s="24"/>
      <c r="D237" s="20" t="s">
        <v>17</v>
      </c>
      <c r="E237" s="27" t="s">
        <v>18</v>
      </c>
      <c r="F237" s="6">
        <f t="shared" ref="F237:G240" si="143">H237+J237+L237+N237+P237+R237</f>
        <v>0</v>
      </c>
      <c r="G237" s="6">
        <f t="shared" si="143"/>
        <v>14550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6">
        <v>14550</v>
      </c>
      <c r="P237" s="6">
        <v>0</v>
      </c>
      <c r="Q237" s="6">
        <v>0</v>
      </c>
      <c r="R237" s="6">
        <v>0</v>
      </c>
      <c r="S237" s="6">
        <v>0</v>
      </c>
      <c r="T237" s="25"/>
    </row>
    <row r="238" spans="1:20" s="26" customFormat="1" ht="18" customHeight="1">
      <c r="A238" s="23"/>
      <c r="B238" s="24"/>
      <c r="C238" s="24"/>
      <c r="D238" s="21"/>
      <c r="E238" s="27" t="s">
        <v>19</v>
      </c>
      <c r="F238" s="6">
        <f t="shared" si="143"/>
        <v>0</v>
      </c>
      <c r="G238" s="6">
        <f t="shared" si="143"/>
        <v>449.8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449.8</v>
      </c>
      <c r="P238" s="6">
        <v>0</v>
      </c>
      <c r="Q238" s="6">
        <v>0</v>
      </c>
      <c r="R238" s="6">
        <v>0</v>
      </c>
      <c r="S238" s="6">
        <v>0</v>
      </c>
      <c r="T238" s="25"/>
    </row>
    <row r="239" spans="1:20" s="26" customFormat="1" ht="18" customHeight="1">
      <c r="A239" s="23"/>
      <c r="B239" s="24"/>
      <c r="C239" s="24"/>
      <c r="D239" s="21"/>
      <c r="E239" s="27" t="s">
        <v>20</v>
      </c>
      <c r="F239" s="6">
        <f t="shared" si="143"/>
        <v>975</v>
      </c>
      <c r="G239" s="6">
        <f t="shared" si="143"/>
        <v>0.2</v>
      </c>
      <c r="H239" s="6">
        <v>0</v>
      </c>
      <c r="I239" s="6">
        <v>0</v>
      </c>
      <c r="J239" s="6">
        <v>0</v>
      </c>
      <c r="K239" s="6">
        <v>0</v>
      </c>
      <c r="L239" s="6">
        <v>975</v>
      </c>
      <c r="M239" s="6">
        <v>0</v>
      </c>
      <c r="N239" s="6">
        <v>0</v>
      </c>
      <c r="O239" s="6">
        <v>0.2</v>
      </c>
      <c r="P239" s="6">
        <v>0</v>
      </c>
      <c r="Q239" s="6">
        <v>0</v>
      </c>
      <c r="R239" s="6">
        <v>0</v>
      </c>
      <c r="S239" s="6">
        <v>0</v>
      </c>
      <c r="T239" s="25"/>
    </row>
    <row r="240" spans="1:20" s="26" customFormat="1" ht="18" customHeight="1">
      <c r="A240" s="23"/>
      <c r="B240" s="24"/>
      <c r="C240" s="24"/>
      <c r="D240" s="22"/>
      <c r="E240" s="27" t="s">
        <v>21</v>
      </c>
      <c r="F240" s="6">
        <f t="shared" si="143"/>
        <v>0</v>
      </c>
      <c r="G240" s="6">
        <f t="shared" si="143"/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0</v>
      </c>
      <c r="R240" s="6">
        <v>0</v>
      </c>
      <c r="S240" s="6">
        <v>0</v>
      </c>
      <c r="T240" s="25"/>
    </row>
    <row r="241" spans="1:20" s="26" customFormat="1" ht="18" customHeight="1">
      <c r="A241" s="28" t="s">
        <v>79</v>
      </c>
      <c r="B241" s="28"/>
      <c r="C241" s="28"/>
      <c r="D241" s="23" t="s">
        <v>16</v>
      </c>
      <c r="E241" s="23"/>
      <c r="F241" s="6">
        <f>SUM(F242:F245)</f>
        <v>21071.46</v>
      </c>
      <c r="G241" s="6">
        <f>SUM(G242:G245)</f>
        <v>341466.52</v>
      </c>
      <c r="H241" s="6">
        <f t="shared" ref="H241:S241" si="144">SUM(H246,H251,H256,H261,H266)</f>
        <v>0</v>
      </c>
      <c r="I241" s="6">
        <f t="shared" si="144"/>
        <v>7466.52</v>
      </c>
      <c r="J241" s="6">
        <f t="shared" si="144"/>
        <v>14896.46</v>
      </c>
      <c r="K241" s="6">
        <f t="shared" si="144"/>
        <v>40000</v>
      </c>
      <c r="L241" s="6">
        <f t="shared" si="144"/>
        <v>0</v>
      </c>
      <c r="M241" s="6">
        <f t="shared" si="144"/>
        <v>14000</v>
      </c>
      <c r="N241" s="6">
        <f t="shared" si="144"/>
        <v>6175</v>
      </c>
      <c r="O241" s="6">
        <f t="shared" si="144"/>
        <v>85000</v>
      </c>
      <c r="P241" s="6">
        <f t="shared" si="144"/>
        <v>0</v>
      </c>
      <c r="Q241" s="6">
        <f t="shared" si="144"/>
        <v>140000</v>
      </c>
      <c r="R241" s="6">
        <f t="shared" si="144"/>
        <v>0</v>
      </c>
      <c r="S241" s="6">
        <f t="shared" si="144"/>
        <v>55000</v>
      </c>
      <c r="T241" s="25"/>
    </row>
    <row r="242" spans="1:20" s="26" customFormat="1" ht="18" customHeight="1">
      <c r="A242" s="28"/>
      <c r="B242" s="28"/>
      <c r="C242" s="28"/>
      <c r="D242" s="20" t="s">
        <v>17</v>
      </c>
      <c r="E242" s="27" t="s">
        <v>18</v>
      </c>
      <c r="F242" s="6">
        <f t="shared" ref="F242:G245" si="145">H242+J242+L242+N242+P242+R242</f>
        <v>0</v>
      </c>
      <c r="G242" s="6">
        <f t="shared" si="145"/>
        <v>331222.52</v>
      </c>
      <c r="H242" s="6">
        <f t="shared" ref="H242:S242" si="146">SUM(H247,H252,H257,H262,H267)</f>
        <v>0</v>
      </c>
      <c r="I242" s="6">
        <f t="shared" si="146"/>
        <v>7242.52</v>
      </c>
      <c r="J242" s="6">
        <f t="shared" si="146"/>
        <v>0</v>
      </c>
      <c r="K242" s="6">
        <f t="shared" si="146"/>
        <v>38800</v>
      </c>
      <c r="L242" s="6">
        <f t="shared" si="146"/>
        <v>0</v>
      </c>
      <c r="M242" s="6">
        <f t="shared" si="146"/>
        <v>13580</v>
      </c>
      <c r="N242" s="6">
        <f t="shared" si="146"/>
        <v>0</v>
      </c>
      <c r="O242" s="6">
        <f t="shared" si="146"/>
        <v>82450</v>
      </c>
      <c r="P242" s="6">
        <f t="shared" si="146"/>
        <v>0</v>
      </c>
      <c r="Q242" s="6">
        <f t="shared" si="146"/>
        <v>135800</v>
      </c>
      <c r="R242" s="6">
        <f t="shared" si="146"/>
        <v>0</v>
      </c>
      <c r="S242" s="6">
        <f t="shared" si="146"/>
        <v>53350</v>
      </c>
      <c r="T242" s="25"/>
    </row>
    <row r="243" spans="1:20" s="26" customFormat="1" ht="18" customHeight="1">
      <c r="A243" s="28"/>
      <c r="B243" s="28"/>
      <c r="C243" s="28"/>
      <c r="D243" s="21"/>
      <c r="E243" s="27" t="s">
        <v>19</v>
      </c>
      <c r="F243" s="6">
        <f t="shared" si="145"/>
        <v>7372</v>
      </c>
      <c r="G243" s="6">
        <f t="shared" si="145"/>
        <v>10240.42</v>
      </c>
      <c r="H243" s="6">
        <f t="shared" ref="H243:S243" si="147">SUM(H248,H253,H258,H263,H268)</f>
        <v>0</v>
      </c>
      <c r="I243" s="6">
        <f t="shared" si="147"/>
        <v>223.92</v>
      </c>
      <c r="J243" s="6">
        <f t="shared" si="147"/>
        <v>7372</v>
      </c>
      <c r="K243" s="6">
        <f t="shared" si="147"/>
        <v>1199.5999999999999</v>
      </c>
      <c r="L243" s="6">
        <f t="shared" si="147"/>
        <v>0</v>
      </c>
      <c r="M243" s="6">
        <f t="shared" si="147"/>
        <v>419.8</v>
      </c>
      <c r="N243" s="6">
        <f t="shared" si="147"/>
        <v>0</v>
      </c>
      <c r="O243" s="6">
        <f t="shared" si="147"/>
        <v>2549.1</v>
      </c>
      <c r="P243" s="6">
        <f t="shared" si="147"/>
        <v>0</v>
      </c>
      <c r="Q243" s="6">
        <f t="shared" si="147"/>
        <v>4198.6000000000004</v>
      </c>
      <c r="R243" s="6">
        <f t="shared" si="147"/>
        <v>0</v>
      </c>
      <c r="S243" s="6">
        <f t="shared" si="147"/>
        <v>1649.4</v>
      </c>
      <c r="T243" s="25"/>
    </row>
    <row r="244" spans="1:20" s="26" customFormat="1" ht="18" customHeight="1">
      <c r="A244" s="28"/>
      <c r="B244" s="28"/>
      <c r="C244" s="28"/>
      <c r="D244" s="21"/>
      <c r="E244" s="27" t="s">
        <v>20</v>
      </c>
      <c r="F244" s="6">
        <f t="shared" si="145"/>
        <v>13699.46</v>
      </c>
      <c r="G244" s="6">
        <f t="shared" si="145"/>
        <v>3.58</v>
      </c>
      <c r="H244" s="6">
        <f t="shared" ref="H244:S244" si="148">SUM(H249,H254,H259,H264,H269)</f>
        <v>0</v>
      </c>
      <c r="I244" s="6">
        <f t="shared" si="148"/>
        <v>0.08</v>
      </c>
      <c r="J244" s="6">
        <f t="shared" si="148"/>
        <v>7524.46</v>
      </c>
      <c r="K244" s="6">
        <f t="shared" si="148"/>
        <v>0.4</v>
      </c>
      <c r="L244" s="6">
        <f t="shared" si="148"/>
        <v>0</v>
      </c>
      <c r="M244" s="6">
        <f t="shared" si="148"/>
        <v>0.2</v>
      </c>
      <c r="N244" s="6">
        <f t="shared" si="148"/>
        <v>6175</v>
      </c>
      <c r="O244" s="6">
        <f t="shared" si="148"/>
        <v>0.9</v>
      </c>
      <c r="P244" s="6">
        <f t="shared" si="148"/>
        <v>0</v>
      </c>
      <c r="Q244" s="6">
        <f t="shared" si="148"/>
        <v>1.4</v>
      </c>
      <c r="R244" s="6">
        <f t="shared" si="148"/>
        <v>0</v>
      </c>
      <c r="S244" s="6">
        <f t="shared" si="148"/>
        <v>0.6</v>
      </c>
      <c r="T244" s="25"/>
    </row>
    <row r="245" spans="1:20" s="26" customFormat="1" ht="18" customHeight="1">
      <c r="A245" s="28"/>
      <c r="B245" s="28"/>
      <c r="C245" s="28"/>
      <c r="D245" s="22"/>
      <c r="E245" s="27" t="s">
        <v>21</v>
      </c>
      <c r="F245" s="6">
        <f t="shared" si="145"/>
        <v>0</v>
      </c>
      <c r="G245" s="6">
        <f t="shared" si="145"/>
        <v>0</v>
      </c>
      <c r="H245" s="6">
        <f t="shared" ref="H245:S245" si="149">SUM(H250,H255,H260,H265,H270)</f>
        <v>0</v>
      </c>
      <c r="I245" s="6">
        <f t="shared" si="149"/>
        <v>0</v>
      </c>
      <c r="J245" s="6">
        <f t="shared" si="149"/>
        <v>0</v>
      </c>
      <c r="K245" s="6">
        <f t="shared" si="149"/>
        <v>0</v>
      </c>
      <c r="L245" s="6">
        <f t="shared" si="149"/>
        <v>0</v>
      </c>
      <c r="M245" s="6">
        <f t="shared" si="149"/>
        <v>0</v>
      </c>
      <c r="N245" s="6">
        <f t="shared" si="149"/>
        <v>0</v>
      </c>
      <c r="O245" s="6">
        <f t="shared" si="149"/>
        <v>0</v>
      </c>
      <c r="P245" s="6">
        <f t="shared" si="149"/>
        <v>0</v>
      </c>
      <c r="Q245" s="6">
        <f t="shared" si="149"/>
        <v>0</v>
      </c>
      <c r="R245" s="6">
        <f t="shared" si="149"/>
        <v>0</v>
      </c>
      <c r="S245" s="6">
        <f t="shared" si="149"/>
        <v>0</v>
      </c>
      <c r="T245" s="25"/>
    </row>
    <row r="246" spans="1:20" s="26" customFormat="1" ht="18" customHeight="1">
      <c r="A246" s="23" t="s">
        <v>124</v>
      </c>
      <c r="B246" s="24" t="s">
        <v>80</v>
      </c>
      <c r="C246" s="24" t="s">
        <v>81</v>
      </c>
      <c r="D246" s="23" t="s">
        <v>16</v>
      </c>
      <c r="E246" s="23"/>
      <c r="F246" s="6">
        <f t="shared" ref="F246:S246" si="150">SUM(F247:F250)</f>
        <v>7446.46</v>
      </c>
      <c r="G246" s="6">
        <f t="shared" si="150"/>
        <v>54000</v>
      </c>
      <c r="H246" s="6">
        <f t="shared" si="150"/>
        <v>0</v>
      </c>
      <c r="I246" s="6">
        <f t="shared" si="150"/>
        <v>0</v>
      </c>
      <c r="J246" s="6">
        <f t="shared" si="150"/>
        <v>7446.46</v>
      </c>
      <c r="K246" s="6">
        <f t="shared" si="150"/>
        <v>40000</v>
      </c>
      <c r="L246" s="6">
        <f t="shared" si="150"/>
        <v>0</v>
      </c>
      <c r="M246" s="6">
        <f t="shared" si="150"/>
        <v>14000</v>
      </c>
      <c r="N246" s="6">
        <f t="shared" si="150"/>
        <v>0</v>
      </c>
      <c r="O246" s="6">
        <f t="shared" si="150"/>
        <v>0</v>
      </c>
      <c r="P246" s="6">
        <f t="shared" si="150"/>
        <v>0</v>
      </c>
      <c r="Q246" s="6">
        <f t="shared" si="150"/>
        <v>0</v>
      </c>
      <c r="R246" s="6">
        <f t="shared" si="150"/>
        <v>0</v>
      </c>
      <c r="S246" s="6">
        <f t="shared" si="150"/>
        <v>0</v>
      </c>
      <c r="T246" s="25"/>
    </row>
    <row r="247" spans="1:20" s="26" customFormat="1" ht="18" customHeight="1">
      <c r="A247" s="23"/>
      <c r="B247" s="24"/>
      <c r="C247" s="24"/>
      <c r="D247" s="20" t="s">
        <v>17</v>
      </c>
      <c r="E247" s="27" t="s">
        <v>18</v>
      </c>
      <c r="F247" s="6">
        <f t="shared" ref="F247:G250" si="151">H247+J247+L247+N247+P247+R247</f>
        <v>0</v>
      </c>
      <c r="G247" s="6">
        <f t="shared" si="151"/>
        <v>52380</v>
      </c>
      <c r="H247" s="6">
        <v>0</v>
      </c>
      <c r="I247" s="6">
        <v>0</v>
      </c>
      <c r="J247" s="6">
        <v>0</v>
      </c>
      <c r="K247" s="6">
        <v>38800</v>
      </c>
      <c r="L247" s="6">
        <v>0</v>
      </c>
      <c r="M247" s="6">
        <v>13580</v>
      </c>
      <c r="N247" s="6">
        <v>0</v>
      </c>
      <c r="O247" s="6">
        <v>0</v>
      </c>
      <c r="P247" s="6">
        <v>0</v>
      </c>
      <c r="Q247" s="6">
        <v>0</v>
      </c>
      <c r="R247" s="6">
        <v>0</v>
      </c>
      <c r="S247" s="6">
        <v>0</v>
      </c>
      <c r="T247" s="25"/>
    </row>
    <row r="248" spans="1:20" s="26" customFormat="1" ht="18" customHeight="1">
      <c r="A248" s="23"/>
      <c r="B248" s="24"/>
      <c r="C248" s="24"/>
      <c r="D248" s="21"/>
      <c r="E248" s="27" t="s">
        <v>19</v>
      </c>
      <c r="F248" s="6">
        <f t="shared" si="151"/>
        <v>7372</v>
      </c>
      <c r="G248" s="6">
        <f t="shared" si="151"/>
        <v>1619.3999999999999</v>
      </c>
      <c r="H248" s="6">
        <v>0</v>
      </c>
      <c r="I248" s="6">
        <v>0</v>
      </c>
      <c r="J248" s="6">
        <v>7372</v>
      </c>
      <c r="K248" s="6">
        <v>1199.5999999999999</v>
      </c>
      <c r="L248" s="6">
        <v>0</v>
      </c>
      <c r="M248" s="6">
        <v>419.8</v>
      </c>
      <c r="N248" s="6">
        <v>0</v>
      </c>
      <c r="O248" s="6">
        <v>0</v>
      </c>
      <c r="P248" s="6">
        <v>0</v>
      </c>
      <c r="Q248" s="6">
        <v>0</v>
      </c>
      <c r="R248" s="6">
        <v>0</v>
      </c>
      <c r="S248" s="6">
        <v>0</v>
      </c>
      <c r="T248" s="25"/>
    </row>
    <row r="249" spans="1:20" s="26" customFormat="1" ht="18" customHeight="1">
      <c r="A249" s="23"/>
      <c r="B249" s="24"/>
      <c r="C249" s="24"/>
      <c r="D249" s="21"/>
      <c r="E249" s="27" t="s">
        <v>20</v>
      </c>
      <c r="F249" s="6">
        <f t="shared" si="151"/>
        <v>74.459999999999994</v>
      </c>
      <c r="G249" s="6">
        <f t="shared" si="151"/>
        <v>0.60000000000000009</v>
      </c>
      <c r="H249" s="6">
        <v>0</v>
      </c>
      <c r="I249" s="6">
        <v>0</v>
      </c>
      <c r="J249" s="6">
        <v>74.459999999999994</v>
      </c>
      <c r="K249" s="6">
        <v>0.4</v>
      </c>
      <c r="L249" s="6">
        <v>0</v>
      </c>
      <c r="M249" s="6">
        <v>0.2</v>
      </c>
      <c r="N249" s="6">
        <v>0</v>
      </c>
      <c r="O249" s="6">
        <v>0</v>
      </c>
      <c r="P249" s="6">
        <v>0</v>
      </c>
      <c r="Q249" s="6">
        <v>0</v>
      </c>
      <c r="R249" s="6">
        <v>0</v>
      </c>
      <c r="S249" s="6">
        <v>0</v>
      </c>
      <c r="T249" s="25"/>
    </row>
    <row r="250" spans="1:20" s="26" customFormat="1" ht="18" customHeight="1">
      <c r="A250" s="23"/>
      <c r="B250" s="24"/>
      <c r="C250" s="24"/>
      <c r="D250" s="22"/>
      <c r="E250" s="27" t="s">
        <v>21</v>
      </c>
      <c r="F250" s="6">
        <f t="shared" si="151"/>
        <v>0</v>
      </c>
      <c r="G250" s="6">
        <f t="shared" si="151"/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  <c r="T250" s="25"/>
    </row>
    <row r="251" spans="1:20" s="26" customFormat="1" ht="18" customHeight="1">
      <c r="A251" s="23" t="s">
        <v>125</v>
      </c>
      <c r="B251" s="24" t="s">
        <v>80</v>
      </c>
      <c r="C251" s="24" t="s">
        <v>82</v>
      </c>
      <c r="D251" s="23" t="s">
        <v>16</v>
      </c>
      <c r="E251" s="23"/>
      <c r="F251" s="6">
        <f t="shared" ref="F251:S251" si="152">SUM(F252:F255)</f>
        <v>0</v>
      </c>
      <c r="G251" s="6">
        <f t="shared" si="152"/>
        <v>7466.52</v>
      </c>
      <c r="H251" s="6">
        <f t="shared" si="152"/>
        <v>0</v>
      </c>
      <c r="I251" s="6">
        <f t="shared" si="152"/>
        <v>7466.52</v>
      </c>
      <c r="J251" s="6">
        <f t="shared" si="152"/>
        <v>0</v>
      </c>
      <c r="K251" s="6">
        <f t="shared" si="152"/>
        <v>0</v>
      </c>
      <c r="L251" s="6">
        <f t="shared" si="152"/>
        <v>0</v>
      </c>
      <c r="M251" s="6">
        <f t="shared" si="152"/>
        <v>0</v>
      </c>
      <c r="N251" s="6">
        <f t="shared" si="152"/>
        <v>0</v>
      </c>
      <c r="O251" s="6">
        <f t="shared" si="152"/>
        <v>0</v>
      </c>
      <c r="P251" s="6">
        <f t="shared" si="152"/>
        <v>0</v>
      </c>
      <c r="Q251" s="6">
        <f t="shared" si="152"/>
        <v>0</v>
      </c>
      <c r="R251" s="6">
        <f t="shared" si="152"/>
        <v>0</v>
      </c>
      <c r="S251" s="6">
        <f t="shared" si="152"/>
        <v>0</v>
      </c>
      <c r="T251" s="25"/>
    </row>
    <row r="252" spans="1:20" s="26" customFormat="1" ht="18" customHeight="1">
      <c r="A252" s="23"/>
      <c r="B252" s="24"/>
      <c r="C252" s="24"/>
      <c r="D252" s="20" t="s">
        <v>17</v>
      </c>
      <c r="E252" s="27" t="s">
        <v>18</v>
      </c>
      <c r="F252" s="6">
        <f t="shared" ref="F252:G255" si="153">H252+J252+L252+N252+P252+R252</f>
        <v>0</v>
      </c>
      <c r="G252" s="6">
        <f t="shared" si="153"/>
        <v>7242.52</v>
      </c>
      <c r="H252" s="6">
        <v>0</v>
      </c>
      <c r="I252" s="6">
        <v>7242.52</v>
      </c>
      <c r="J252" s="6">
        <v>0</v>
      </c>
      <c r="K252" s="6">
        <v>0</v>
      </c>
      <c r="L252" s="6">
        <v>0</v>
      </c>
      <c r="M252" s="6">
        <v>0</v>
      </c>
      <c r="N252" s="6">
        <v>0</v>
      </c>
      <c r="O252" s="6">
        <v>0</v>
      </c>
      <c r="P252" s="6">
        <v>0</v>
      </c>
      <c r="Q252" s="6">
        <v>0</v>
      </c>
      <c r="R252" s="6">
        <v>0</v>
      </c>
      <c r="S252" s="6">
        <v>0</v>
      </c>
      <c r="T252" s="25"/>
    </row>
    <row r="253" spans="1:20" s="26" customFormat="1" ht="18" customHeight="1">
      <c r="A253" s="23"/>
      <c r="B253" s="24"/>
      <c r="C253" s="24"/>
      <c r="D253" s="21"/>
      <c r="E253" s="27" t="s">
        <v>19</v>
      </c>
      <c r="F253" s="6">
        <f t="shared" si="153"/>
        <v>0</v>
      </c>
      <c r="G253" s="6">
        <f t="shared" si="153"/>
        <v>223.92</v>
      </c>
      <c r="H253" s="6">
        <v>0</v>
      </c>
      <c r="I253" s="6">
        <v>223.92</v>
      </c>
      <c r="J253" s="6">
        <v>0</v>
      </c>
      <c r="K253" s="6">
        <v>0</v>
      </c>
      <c r="L253" s="6">
        <v>0</v>
      </c>
      <c r="M253" s="6">
        <v>0</v>
      </c>
      <c r="N253" s="6">
        <v>0</v>
      </c>
      <c r="O253" s="6">
        <v>0</v>
      </c>
      <c r="P253" s="6">
        <v>0</v>
      </c>
      <c r="Q253" s="6">
        <v>0</v>
      </c>
      <c r="R253" s="6">
        <v>0</v>
      </c>
      <c r="S253" s="6">
        <v>0</v>
      </c>
      <c r="T253" s="25"/>
    </row>
    <row r="254" spans="1:20" s="26" customFormat="1" ht="18" customHeight="1">
      <c r="A254" s="23"/>
      <c r="B254" s="24"/>
      <c r="C254" s="24"/>
      <c r="D254" s="21"/>
      <c r="E254" s="27" t="s">
        <v>20</v>
      </c>
      <c r="F254" s="6">
        <f t="shared" si="153"/>
        <v>0</v>
      </c>
      <c r="G254" s="6">
        <f t="shared" si="153"/>
        <v>0.08</v>
      </c>
      <c r="H254" s="6">
        <v>0</v>
      </c>
      <c r="I254" s="6">
        <v>0.08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25"/>
    </row>
    <row r="255" spans="1:20" s="26" customFormat="1" ht="18" customHeight="1">
      <c r="A255" s="23"/>
      <c r="B255" s="24"/>
      <c r="C255" s="24"/>
      <c r="D255" s="22"/>
      <c r="E255" s="27" t="s">
        <v>21</v>
      </c>
      <c r="F255" s="6">
        <f t="shared" si="153"/>
        <v>0</v>
      </c>
      <c r="G255" s="6">
        <f t="shared" si="153"/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  <c r="R255" s="6">
        <v>0</v>
      </c>
      <c r="S255" s="6">
        <v>0</v>
      </c>
      <c r="T255" s="25"/>
    </row>
    <row r="256" spans="1:20" s="26" customFormat="1" ht="18" customHeight="1">
      <c r="A256" s="23" t="s">
        <v>126</v>
      </c>
      <c r="B256" s="24" t="s">
        <v>80</v>
      </c>
      <c r="C256" s="24" t="s">
        <v>83</v>
      </c>
      <c r="D256" s="23" t="s">
        <v>16</v>
      </c>
      <c r="E256" s="23"/>
      <c r="F256" s="6">
        <f t="shared" ref="F256:S256" si="154">SUM(F257:F260)</f>
        <v>7450</v>
      </c>
      <c r="G256" s="6">
        <f t="shared" si="154"/>
        <v>185000</v>
      </c>
      <c r="H256" s="6">
        <f t="shared" si="154"/>
        <v>0</v>
      </c>
      <c r="I256" s="6">
        <f t="shared" si="154"/>
        <v>0</v>
      </c>
      <c r="J256" s="6">
        <f t="shared" si="154"/>
        <v>7450</v>
      </c>
      <c r="K256" s="6">
        <f t="shared" si="154"/>
        <v>0</v>
      </c>
      <c r="L256" s="6">
        <f t="shared" si="154"/>
        <v>0</v>
      </c>
      <c r="M256" s="6">
        <f t="shared" si="154"/>
        <v>0</v>
      </c>
      <c r="N256" s="6">
        <f t="shared" si="154"/>
        <v>0</v>
      </c>
      <c r="O256" s="6">
        <f t="shared" si="154"/>
        <v>85000</v>
      </c>
      <c r="P256" s="6">
        <f t="shared" si="154"/>
        <v>0</v>
      </c>
      <c r="Q256" s="6">
        <f t="shared" si="154"/>
        <v>100000</v>
      </c>
      <c r="R256" s="6">
        <f t="shared" si="154"/>
        <v>0</v>
      </c>
      <c r="S256" s="6">
        <f t="shared" si="154"/>
        <v>0</v>
      </c>
      <c r="T256" s="25"/>
    </row>
    <row r="257" spans="1:20" s="26" customFormat="1" ht="18" customHeight="1">
      <c r="A257" s="23"/>
      <c r="B257" s="24"/>
      <c r="C257" s="24"/>
      <c r="D257" s="20" t="s">
        <v>17</v>
      </c>
      <c r="E257" s="27" t="s">
        <v>18</v>
      </c>
      <c r="F257" s="6">
        <f t="shared" ref="F257:G260" si="155">H257+J257+L257+N257+P257+R257</f>
        <v>0</v>
      </c>
      <c r="G257" s="6">
        <f t="shared" si="155"/>
        <v>179450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82450</v>
      </c>
      <c r="P257" s="6">
        <v>0</v>
      </c>
      <c r="Q257" s="6">
        <v>97000</v>
      </c>
      <c r="R257" s="6">
        <v>0</v>
      </c>
      <c r="S257" s="6">
        <v>0</v>
      </c>
      <c r="T257" s="25"/>
    </row>
    <row r="258" spans="1:20" s="26" customFormat="1" ht="18" customHeight="1">
      <c r="A258" s="23"/>
      <c r="B258" s="24"/>
      <c r="C258" s="24"/>
      <c r="D258" s="21"/>
      <c r="E258" s="27" t="s">
        <v>19</v>
      </c>
      <c r="F258" s="6">
        <f t="shared" si="155"/>
        <v>0</v>
      </c>
      <c r="G258" s="6">
        <f t="shared" si="155"/>
        <v>5548.1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2549.1</v>
      </c>
      <c r="P258" s="6">
        <v>0</v>
      </c>
      <c r="Q258" s="6">
        <v>2999</v>
      </c>
      <c r="R258" s="6">
        <v>0</v>
      </c>
      <c r="S258" s="6">
        <v>0</v>
      </c>
      <c r="T258" s="25"/>
    </row>
    <row r="259" spans="1:20" s="26" customFormat="1" ht="18" customHeight="1">
      <c r="A259" s="23"/>
      <c r="B259" s="24"/>
      <c r="C259" s="24"/>
      <c r="D259" s="21"/>
      <c r="E259" s="27" t="s">
        <v>20</v>
      </c>
      <c r="F259" s="6">
        <f t="shared" si="155"/>
        <v>7450</v>
      </c>
      <c r="G259" s="6">
        <f t="shared" si="155"/>
        <v>1.9</v>
      </c>
      <c r="H259" s="6">
        <v>0</v>
      </c>
      <c r="I259" s="6">
        <v>0</v>
      </c>
      <c r="J259" s="6">
        <v>7450</v>
      </c>
      <c r="K259" s="6">
        <v>0</v>
      </c>
      <c r="L259" s="6">
        <v>0</v>
      </c>
      <c r="M259" s="6">
        <v>0</v>
      </c>
      <c r="N259" s="6">
        <v>0</v>
      </c>
      <c r="O259" s="6">
        <v>0.9</v>
      </c>
      <c r="P259" s="6">
        <v>0</v>
      </c>
      <c r="Q259" s="6">
        <v>1</v>
      </c>
      <c r="R259" s="6">
        <v>0</v>
      </c>
      <c r="S259" s="6">
        <v>0</v>
      </c>
      <c r="T259" s="25"/>
    </row>
    <row r="260" spans="1:20" s="26" customFormat="1" ht="18" customHeight="1">
      <c r="A260" s="23"/>
      <c r="B260" s="24"/>
      <c r="C260" s="24"/>
      <c r="D260" s="22"/>
      <c r="E260" s="27" t="s">
        <v>21</v>
      </c>
      <c r="F260" s="6">
        <f t="shared" si="155"/>
        <v>0</v>
      </c>
      <c r="G260" s="6">
        <f t="shared" si="155"/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0</v>
      </c>
      <c r="R260" s="6">
        <v>0</v>
      </c>
      <c r="S260" s="6">
        <v>0</v>
      </c>
      <c r="T260" s="25"/>
    </row>
    <row r="261" spans="1:20" s="26" customFormat="1" ht="18" customHeight="1">
      <c r="A261" s="23" t="s">
        <v>127</v>
      </c>
      <c r="B261" s="24" t="s">
        <v>80</v>
      </c>
      <c r="C261" s="24" t="s">
        <v>84</v>
      </c>
      <c r="D261" s="23" t="s">
        <v>16</v>
      </c>
      <c r="E261" s="23"/>
      <c r="F261" s="6">
        <f t="shared" ref="F261:S261" si="156">SUM(F262:F265)</f>
        <v>2925</v>
      </c>
      <c r="G261" s="6">
        <f t="shared" si="156"/>
        <v>45000</v>
      </c>
      <c r="H261" s="6">
        <f t="shared" si="156"/>
        <v>0</v>
      </c>
      <c r="I261" s="6">
        <f t="shared" si="156"/>
        <v>0</v>
      </c>
      <c r="J261" s="6">
        <f t="shared" si="156"/>
        <v>0</v>
      </c>
      <c r="K261" s="6">
        <f t="shared" si="156"/>
        <v>0</v>
      </c>
      <c r="L261" s="6">
        <f t="shared" si="156"/>
        <v>0</v>
      </c>
      <c r="M261" s="6">
        <f t="shared" si="156"/>
        <v>0</v>
      </c>
      <c r="N261" s="6">
        <f t="shared" si="156"/>
        <v>2925</v>
      </c>
      <c r="O261" s="6">
        <f t="shared" si="156"/>
        <v>0</v>
      </c>
      <c r="P261" s="6">
        <f t="shared" si="156"/>
        <v>0</v>
      </c>
      <c r="Q261" s="6">
        <f t="shared" si="156"/>
        <v>20000</v>
      </c>
      <c r="R261" s="6">
        <f t="shared" si="156"/>
        <v>0</v>
      </c>
      <c r="S261" s="6">
        <f t="shared" si="156"/>
        <v>25000</v>
      </c>
      <c r="T261" s="25"/>
    </row>
    <row r="262" spans="1:20" s="26" customFormat="1" ht="18" customHeight="1">
      <c r="A262" s="23"/>
      <c r="B262" s="24"/>
      <c r="C262" s="24"/>
      <c r="D262" s="20" t="s">
        <v>17</v>
      </c>
      <c r="E262" s="27" t="s">
        <v>18</v>
      </c>
      <c r="F262" s="6">
        <f t="shared" ref="F262:G265" si="157">H262+J262+L262+N262+P262+R262</f>
        <v>0</v>
      </c>
      <c r="G262" s="6">
        <f t="shared" si="157"/>
        <v>43650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19400</v>
      </c>
      <c r="R262" s="6">
        <v>0</v>
      </c>
      <c r="S262" s="6">
        <v>24250</v>
      </c>
      <c r="T262" s="25"/>
    </row>
    <row r="263" spans="1:20" s="26" customFormat="1" ht="18" customHeight="1">
      <c r="A263" s="23"/>
      <c r="B263" s="24"/>
      <c r="C263" s="24"/>
      <c r="D263" s="21"/>
      <c r="E263" s="27" t="s">
        <v>19</v>
      </c>
      <c r="F263" s="6">
        <f t="shared" si="157"/>
        <v>0</v>
      </c>
      <c r="G263" s="6">
        <f t="shared" si="157"/>
        <v>1349.5</v>
      </c>
      <c r="H263" s="6">
        <v>0</v>
      </c>
      <c r="I263" s="6">
        <v>0</v>
      </c>
      <c r="J263" s="6">
        <v>0</v>
      </c>
      <c r="K263" s="6">
        <v>0</v>
      </c>
      <c r="L263" s="6">
        <v>0</v>
      </c>
      <c r="M263" s="6">
        <v>0</v>
      </c>
      <c r="N263" s="6">
        <v>0</v>
      </c>
      <c r="O263" s="6">
        <v>0</v>
      </c>
      <c r="P263" s="6">
        <v>0</v>
      </c>
      <c r="Q263" s="6">
        <v>599.79999999999995</v>
      </c>
      <c r="R263" s="6">
        <v>0</v>
      </c>
      <c r="S263" s="6">
        <v>749.7</v>
      </c>
      <c r="T263" s="25"/>
    </row>
    <row r="264" spans="1:20" s="26" customFormat="1" ht="18" customHeight="1">
      <c r="A264" s="23"/>
      <c r="B264" s="24"/>
      <c r="C264" s="24"/>
      <c r="D264" s="21"/>
      <c r="E264" s="27" t="s">
        <v>20</v>
      </c>
      <c r="F264" s="6">
        <f t="shared" si="157"/>
        <v>2925</v>
      </c>
      <c r="G264" s="6">
        <f t="shared" si="157"/>
        <v>0.5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2925</v>
      </c>
      <c r="O264" s="6">
        <v>0</v>
      </c>
      <c r="P264" s="6">
        <v>0</v>
      </c>
      <c r="Q264" s="6">
        <v>0.2</v>
      </c>
      <c r="R264" s="6">
        <v>0</v>
      </c>
      <c r="S264" s="6">
        <v>0.3</v>
      </c>
      <c r="T264" s="25"/>
    </row>
    <row r="265" spans="1:20" s="26" customFormat="1" ht="18" customHeight="1">
      <c r="A265" s="23"/>
      <c r="B265" s="24"/>
      <c r="C265" s="24"/>
      <c r="D265" s="22"/>
      <c r="E265" s="27" t="s">
        <v>21</v>
      </c>
      <c r="F265" s="6">
        <f t="shared" si="157"/>
        <v>0</v>
      </c>
      <c r="G265" s="6">
        <f t="shared" si="157"/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  <c r="T265" s="25"/>
    </row>
    <row r="266" spans="1:20" s="26" customFormat="1" ht="18" customHeight="1">
      <c r="A266" s="23" t="s">
        <v>128</v>
      </c>
      <c r="B266" s="24" t="s">
        <v>80</v>
      </c>
      <c r="C266" s="24" t="s">
        <v>85</v>
      </c>
      <c r="D266" s="23" t="s">
        <v>16</v>
      </c>
      <c r="E266" s="23"/>
      <c r="F266" s="6">
        <f t="shared" ref="F266:S266" si="158">SUM(F267:F270)</f>
        <v>3250</v>
      </c>
      <c r="G266" s="6">
        <f t="shared" si="158"/>
        <v>50000</v>
      </c>
      <c r="H266" s="6">
        <f t="shared" si="158"/>
        <v>0</v>
      </c>
      <c r="I266" s="6">
        <f t="shared" si="158"/>
        <v>0</v>
      </c>
      <c r="J266" s="6">
        <f t="shared" si="158"/>
        <v>0</v>
      </c>
      <c r="K266" s="6">
        <f t="shared" si="158"/>
        <v>0</v>
      </c>
      <c r="L266" s="6">
        <f t="shared" si="158"/>
        <v>0</v>
      </c>
      <c r="M266" s="6">
        <f t="shared" si="158"/>
        <v>0</v>
      </c>
      <c r="N266" s="6">
        <f t="shared" si="158"/>
        <v>3250</v>
      </c>
      <c r="O266" s="6">
        <f t="shared" si="158"/>
        <v>0</v>
      </c>
      <c r="P266" s="6">
        <f t="shared" si="158"/>
        <v>0</v>
      </c>
      <c r="Q266" s="6">
        <f t="shared" si="158"/>
        <v>20000</v>
      </c>
      <c r="R266" s="6">
        <f t="shared" si="158"/>
        <v>0</v>
      </c>
      <c r="S266" s="6">
        <f t="shared" si="158"/>
        <v>30000</v>
      </c>
      <c r="T266" s="25"/>
    </row>
    <row r="267" spans="1:20" s="26" customFormat="1" ht="18" customHeight="1">
      <c r="A267" s="23"/>
      <c r="B267" s="24"/>
      <c r="C267" s="24"/>
      <c r="D267" s="20" t="s">
        <v>17</v>
      </c>
      <c r="E267" s="27" t="s">
        <v>18</v>
      </c>
      <c r="F267" s="6">
        <f t="shared" ref="F267:G270" si="159">H267+J267+L267+N267+P267+R267</f>
        <v>0</v>
      </c>
      <c r="G267" s="6">
        <f t="shared" si="159"/>
        <v>48500</v>
      </c>
      <c r="H267" s="6">
        <v>0</v>
      </c>
      <c r="I267" s="6">
        <v>0</v>
      </c>
      <c r="J267" s="6">
        <v>0</v>
      </c>
      <c r="K267" s="6">
        <v>0</v>
      </c>
      <c r="L267" s="6">
        <v>0</v>
      </c>
      <c r="M267" s="6">
        <v>0</v>
      </c>
      <c r="N267" s="6">
        <v>0</v>
      </c>
      <c r="O267" s="6">
        <v>0</v>
      </c>
      <c r="P267" s="6">
        <v>0</v>
      </c>
      <c r="Q267" s="6">
        <v>19400</v>
      </c>
      <c r="R267" s="6">
        <v>0</v>
      </c>
      <c r="S267" s="6">
        <v>29100</v>
      </c>
      <c r="T267" s="25"/>
    </row>
    <row r="268" spans="1:20" s="26" customFormat="1" ht="18" customHeight="1">
      <c r="A268" s="23"/>
      <c r="B268" s="24"/>
      <c r="C268" s="24"/>
      <c r="D268" s="21"/>
      <c r="E268" s="27" t="s">
        <v>19</v>
      </c>
      <c r="F268" s="6">
        <f t="shared" si="159"/>
        <v>0</v>
      </c>
      <c r="G268" s="6">
        <f t="shared" si="159"/>
        <v>1499.5</v>
      </c>
      <c r="H268" s="6">
        <v>0</v>
      </c>
      <c r="I268" s="6">
        <v>0</v>
      </c>
      <c r="J268" s="6">
        <v>0</v>
      </c>
      <c r="K268" s="6">
        <v>0</v>
      </c>
      <c r="L268" s="6">
        <v>0</v>
      </c>
      <c r="M268" s="6">
        <v>0</v>
      </c>
      <c r="N268" s="6">
        <v>0</v>
      </c>
      <c r="O268" s="6">
        <v>0</v>
      </c>
      <c r="P268" s="6">
        <v>0</v>
      </c>
      <c r="Q268" s="6">
        <v>599.79999999999995</v>
      </c>
      <c r="R268" s="6">
        <v>0</v>
      </c>
      <c r="S268" s="6">
        <v>899.7</v>
      </c>
      <c r="T268" s="25"/>
    </row>
    <row r="269" spans="1:20" s="26" customFormat="1" ht="18" customHeight="1">
      <c r="A269" s="23"/>
      <c r="B269" s="24"/>
      <c r="C269" s="24"/>
      <c r="D269" s="21"/>
      <c r="E269" s="27" t="s">
        <v>20</v>
      </c>
      <c r="F269" s="6">
        <f t="shared" si="159"/>
        <v>3250</v>
      </c>
      <c r="G269" s="6">
        <f t="shared" si="159"/>
        <v>0.5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3250</v>
      </c>
      <c r="O269" s="6">
        <v>0</v>
      </c>
      <c r="P269" s="6">
        <v>0</v>
      </c>
      <c r="Q269" s="6">
        <v>0.2</v>
      </c>
      <c r="R269" s="6">
        <v>0</v>
      </c>
      <c r="S269" s="6">
        <v>0.3</v>
      </c>
      <c r="T269" s="25"/>
    </row>
    <row r="270" spans="1:20" s="26" customFormat="1" ht="18" customHeight="1">
      <c r="A270" s="23"/>
      <c r="B270" s="24"/>
      <c r="C270" s="24"/>
      <c r="D270" s="22"/>
      <c r="E270" s="27" t="s">
        <v>21</v>
      </c>
      <c r="F270" s="6">
        <f t="shared" si="159"/>
        <v>0</v>
      </c>
      <c r="G270" s="6">
        <f t="shared" si="159"/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25"/>
    </row>
    <row r="271" spans="1:20" s="26" customFormat="1" ht="18" customHeight="1">
      <c r="A271" s="28" t="s">
        <v>86</v>
      </c>
      <c r="B271" s="28"/>
      <c r="C271" s="28"/>
      <c r="D271" s="23" t="s">
        <v>16</v>
      </c>
      <c r="E271" s="23"/>
      <c r="F271" s="6">
        <f>SUM(F272:F275)</f>
        <v>7478.5</v>
      </c>
      <c r="G271" s="6">
        <f>SUM(G272:G275)</f>
        <v>115050</v>
      </c>
      <c r="H271" s="6">
        <f t="shared" ref="H271:S271" si="160">SUM(H276,H281,H286,H291,H296)</f>
        <v>0</v>
      </c>
      <c r="I271" s="6">
        <f t="shared" si="160"/>
        <v>0</v>
      </c>
      <c r="J271" s="6">
        <f t="shared" si="160"/>
        <v>0</v>
      </c>
      <c r="K271" s="6">
        <f t="shared" si="160"/>
        <v>0</v>
      </c>
      <c r="L271" s="6">
        <f t="shared" si="160"/>
        <v>4228.5</v>
      </c>
      <c r="M271" s="6">
        <f t="shared" si="160"/>
        <v>0</v>
      </c>
      <c r="N271" s="6">
        <f t="shared" si="160"/>
        <v>1950</v>
      </c>
      <c r="O271" s="6">
        <f t="shared" si="160"/>
        <v>65050</v>
      </c>
      <c r="P271" s="6">
        <f t="shared" si="160"/>
        <v>1300</v>
      </c>
      <c r="Q271" s="6">
        <f t="shared" si="160"/>
        <v>30000</v>
      </c>
      <c r="R271" s="6">
        <f t="shared" si="160"/>
        <v>0</v>
      </c>
      <c r="S271" s="6">
        <f t="shared" si="160"/>
        <v>20000</v>
      </c>
      <c r="T271" s="25"/>
    </row>
    <row r="272" spans="1:20" s="26" customFormat="1" ht="18" customHeight="1">
      <c r="A272" s="28"/>
      <c r="B272" s="28"/>
      <c r="C272" s="28"/>
      <c r="D272" s="20" t="s">
        <v>17</v>
      </c>
      <c r="E272" s="27" t="s">
        <v>18</v>
      </c>
      <c r="F272" s="6">
        <f t="shared" ref="F272:G275" si="161">H272+J272+L272+N272+P272+R272</f>
        <v>0</v>
      </c>
      <c r="G272" s="6">
        <f t="shared" si="161"/>
        <v>111598.5</v>
      </c>
      <c r="H272" s="6">
        <f t="shared" ref="H272:S272" si="162">SUM(H277,H282,H287,H292,H297)</f>
        <v>0</v>
      </c>
      <c r="I272" s="6">
        <f t="shared" si="162"/>
        <v>0</v>
      </c>
      <c r="J272" s="6">
        <f t="shared" si="162"/>
        <v>0</v>
      </c>
      <c r="K272" s="6">
        <f t="shared" si="162"/>
        <v>0</v>
      </c>
      <c r="L272" s="6">
        <f t="shared" si="162"/>
        <v>0</v>
      </c>
      <c r="M272" s="6">
        <f t="shared" si="162"/>
        <v>0</v>
      </c>
      <c r="N272" s="6">
        <f t="shared" si="162"/>
        <v>0</v>
      </c>
      <c r="O272" s="6">
        <f t="shared" si="162"/>
        <v>63098.5</v>
      </c>
      <c r="P272" s="6">
        <f t="shared" si="162"/>
        <v>0</v>
      </c>
      <c r="Q272" s="6">
        <f t="shared" si="162"/>
        <v>29100</v>
      </c>
      <c r="R272" s="6">
        <f t="shared" si="162"/>
        <v>0</v>
      </c>
      <c r="S272" s="6">
        <f t="shared" si="162"/>
        <v>19400</v>
      </c>
      <c r="T272" s="25"/>
    </row>
    <row r="273" spans="1:20" s="26" customFormat="1" ht="18" customHeight="1">
      <c r="A273" s="28"/>
      <c r="B273" s="28"/>
      <c r="C273" s="28"/>
      <c r="D273" s="21"/>
      <c r="E273" s="27" t="s">
        <v>19</v>
      </c>
      <c r="F273" s="6">
        <f t="shared" si="161"/>
        <v>0</v>
      </c>
      <c r="G273" s="6">
        <f t="shared" si="161"/>
        <v>3450.2</v>
      </c>
      <c r="H273" s="6">
        <f t="shared" ref="H273:S273" si="163">SUM(H278,H283,H288,H293,H298)</f>
        <v>0</v>
      </c>
      <c r="I273" s="6">
        <f t="shared" si="163"/>
        <v>0</v>
      </c>
      <c r="J273" s="6">
        <f t="shared" si="163"/>
        <v>0</v>
      </c>
      <c r="K273" s="6">
        <f t="shared" si="163"/>
        <v>0</v>
      </c>
      <c r="L273" s="6">
        <f t="shared" si="163"/>
        <v>0</v>
      </c>
      <c r="M273" s="6">
        <f t="shared" si="163"/>
        <v>0</v>
      </c>
      <c r="N273" s="6">
        <f t="shared" si="163"/>
        <v>0</v>
      </c>
      <c r="O273" s="6">
        <f t="shared" si="163"/>
        <v>1950.7</v>
      </c>
      <c r="P273" s="6">
        <f t="shared" si="163"/>
        <v>0</v>
      </c>
      <c r="Q273" s="6">
        <f t="shared" si="163"/>
        <v>899.7</v>
      </c>
      <c r="R273" s="6">
        <f t="shared" si="163"/>
        <v>0</v>
      </c>
      <c r="S273" s="6">
        <f t="shared" si="163"/>
        <v>599.79999999999995</v>
      </c>
      <c r="T273" s="25"/>
    </row>
    <row r="274" spans="1:20" s="26" customFormat="1" ht="18" customHeight="1">
      <c r="A274" s="28"/>
      <c r="B274" s="28"/>
      <c r="C274" s="28"/>
      <c r="D274" s="21"/>
      <c r="E274" s="27" t="s">
        <v>20</v>
      </c>
      <c r="F274" s="6">
        <f t="shared" si="161"/>
        <v>7478.5</v>
      </c>
      <c r="G274" s="6">
        <f t="shared" si="161"/>
        <v>1.3</v>
      </c>
      <c r="H274" s="6">
        <f t="shared" ref="H274:S274" si="164">SUM(H279,H284,H289,H294,H299)</f>
        <v>0</v>
      </c>
      <c r="I274" s="6">
        <f t="shared" si="164"/>
        <v>0</v>
      </c>
      <c r="J274" s="6">
        <f t="shared" si="164"/>
        <v>0</v>
      </c>
      <c r="K274" s="6">
        <f t="shared" si="164"/>
        <v>0</v>
      </c>
      <c r="L274" s="6">
        <f t="shared" si="164"/>
        <v>4228.5</v>
      </c>
      <c r="M274" s="6">
        <f t="shared" si="164"/>
        <v>0</v>
      </c>
      <c r="N274" s="6">
        <f t="shared" si="164"/>
        <v>1950</v>
      </c>
      <c r="O274" s="6">
        <f t="shared" si="164"/>
        <v>0.8</v>
      </c>
      <c r="P274" s="6">
        <f t="shared" si="164"/>
        <v>1300</v>
      </c>
      <c r="Q274" s="6">
        <f t="shared" si="164"/>
        <v>0.3</v>
      </c>
      <c r="R274" s="6">
        <f t="shared" si="164"/>
        <v>0</v>
      </c>
      <c r="S274" s="6">
        <f t="shared" si="164"/>
        <v>0.2</v>
      </c>
      <c r="T274" s="25"/>
    </row>
    <row r="275" spans="1:20" s="26" customFormat="1" ht="18" customHeight="1">
      <c r="A275" s="28"/>
      <c r="B275" s="28"/>
      <c r="C275" s="28"/>
      <c r="D275" s="22"/>
      <c r="E275" s="27" t="s">
        <v>21</v>
      </c>
      <c r="F275" s="6">
        <f t="shared" si="161"/>
        <v>0</v>
      </c>
      <c r="G275" s="6">
        <f t="shared" si="161"/>
        <v>0</v>
      </c>
      <c r="H275" s="6">
        <f t="shared" ref="H275:S275" si="165">SUM(H280,H285,H290,H295,H300)</f>
        <v>0</v>
      </c>
      <c r="I275" s="6">
        <f t="shared" si="165"/>
        <v>0</v>
      </c>
      <c r="J275" s="6">
        <f t="shared" si="165"/>
        <v>0</v>
      </c>
      <c r="K275" s="6">
        <f t="shared" si="165"/>
        <v>0</v>
      </c>
      <c r="L275" s="6">
        <f t="shared" si="165"/>
        <v>0</v>
      </c>
      <c r="M275" s="6">
        <f t="shared" si="165"/>
        <v>0</v>
      </c>
      <c r="N275" s="6">
        <f t="shared" si="165"/>
        <v>0</v>
      </c>
      <c r="O275" s="6">
        <f t="shared" si="165"/>
        <v>0</v>
      </c>
      <c r="P275" s="6">
        <f t="shared" si="165"/>
        <v>0</v>
      </c>
      <c r="Q275" s="6">
        <f t="shared" si="165"/>
        <v>0</v>
      </c>
      <c r="R275" s="6">
        <f t="shared" si="165"/>
        <v>0</v>
      </c>
      <c r="S275" s="6">
        <f t="shared" si="165"/>
        <v>0</v>
      </c>
      <c r="T275" s="25"/>
    </row>
    <row r="276" spans="1:20" s="26" customFormat="1" ht="18" customHeight="1">
      <c r="A276" s="23" t="s">
        <v>124</v>
      </c>
      <c r="B276" s="24" t="s">
        <v>87</v>
      </c>
      <c r="C276" s="24" t="s">
        <v>88</v>
      </c>
      <c r="D276" s="23" t="s">
        <v>16</v>
      </c>
      <c r="E276" s="23"/>
      <c r="F276" s="6">
        <f t="shared" ref="F276:S276" si="166">SUM(F277:F280)</f>
        <v>1625</v>
      </c>
      <c r="G276" s="6">
        <f t="shared" si="166"/>
        <v>25000</v>
      </c>
      <c r="H276" s="6">
        <f t="shared" si="166"/>
        <v>0</v>
      </c>
      <c r="I276" s="6">
        <f t="shared" si="166"/>
        <v>0</v>
      </c>
      <c r="J276" s="6">
        <f t="shared" si="166"/>
        <v>0</v>
      </c>
      <c r="K276" s="6">
        <f t="shared" si="166"/>
        <v>0</v>
      </c>
      <c r="L276" s="6">
        <f t="shared" si="166"/>
        <v>1625</v>
      </c>
      <c r="M276" s="6">
        <f t="shared" si="166"/>
        <v>0</v>
      </c>
      <c r="N276" s="6">
        <f t="shared" si="166"/>
        <v>0</v>
      </c>
      <c r="O276" s="6">
        <f t="shared" si="166"/>
        <v>25000</v>
      </c>
      <c r="P276" s="6">
        <f t="shared" si="166"/>
        <v>0</v>
      </c>
      <c r="Q276" s="6">
        <f t="shared" si="166"/>
        <v>0</v>
      </c>
      <c r="R276" s="6">
        <f t="shared" si="166"/>
        <v>0</v>
      </c>
      <c r="S276" s="6">
        <f t="shared" si="166"/>
        <v>0</v>
      </c>
      <c r="T276" s="25"/>
    </row>
    <row r="277" spans="1:20" s="26" customFormat="1" ht="18" customHeight="1">
      <c r="A277" s="23"/>
      <c r="B277" s="24"/>
      <c r="C277" s="24"/>
      <c r="D277" s="20" t="s">
        <v>17</v>
      </c>
      <c r="E277" s="27" t="s">
        <v>18</v>
      </c>
      <c r="F277" s="6">
        <f t="shared" ref="F277:G280" si="167">H277+J277+L277+N277+P277+R277</f>
        <v>0</v>
      </c>
      <c r="G277" s="6">
        <f t="shared" si="167"/>
        <v>24250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24250</v>
      </c>
      <c r="P277" s="6">
        <v>0</v>
      </c>
      <c r="Q277" s="6">
        <v>0</v>
      </c>
      <c r="R277" s="6">
        <v>0</v>
      </c>
      <c r="S277" s="6">
        <v>0</v>
      </c>
      <c r="T277" s="25"/>
    </row>
    <row r="278" spans="1:20" s="26" customFormat="1" ht="18" customHeight="1">
      <c r="A278" s="23"/>
      <c r="B278" s="24"/>
      <c r="C278" s="24"/>
      <c r="D278" s="21"/>
      <c r="E278" s="27" t="s">
        <v>19</v>
      </c>
      <c r="F278" s="6">
        <f t="shared" si="167"/>
        <v>0</v>
      </c>
      <c r="G278" s="6">
        <f t="shared" si="167"/>
        <v>749.7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749.7</v>
      </c>
      <c r="P278" s="6">
        <v>0</v>
      </c>
      <c r="Q278" s="6">
        <v>0</v>
      </c>
      <c r="R278" s="6">
        <v>0</v>
      </c>
      <c r="S278" s="6">
        <v>0</v>
      </c>
      <c r="T278" s="25"/>
    </row>
    <row r="279" spans="1:20" s="26" customFormat="1" ht="18" customHeight="1">
      <c r="A279" s="23"/>
      <c r="B279" s="24"/>
      <c r="C279" s="24"/>
      <c r="D279" s="21"/>
      <c r="E279" s="27" t="s">
        <v>20</v>
      </c>
      <c r="F279" s="6">
        <f t="shared" si="167"/>
        <v>1625</v>
      </c>
      <c r="G279" s="6">
        <f t="shared" si="167"/>
        <v>0.3</v>
      </c>
      <c r="H279" s="6">
        <v>0</v>
      </c>
      <c r="I279" s="6">
        <v>0</v>
      </c>
      <c r="J279" s="6">
        <v>0</v>
      </c>
      <c r="K279" s="6">
        <v>0</v>
      </c>
      <c r="L279" s="6">
        <v>1625</v>
      </c>
      <c r="M279" s="6">
        <v>0</v>
      </c>
      <c r="N279" s="6">
        <v>0</v>
      </c>
      <c r="O279" s="6">
        <v>0.3</v>
      </c>
      <c r="P279" s="6">
        <v>0</v>
      </c>
      <c r="Q279" s="6">
        <v>0</v>
      </c>
      <c r="R279" s="6">
        <v>0</v>
      </c>
      <c r="S279" s="6">
        <v>0</v>
      </c>
      <c r="T279" s="25"/>
    </row>
    <row r="280" spans="1:20" s="26" customFormat="1" ht="18" customHeight="1">
      <c r="A280" s="23"/>
      <c r="B280" s="24"/>
      <c r="C280" s="24"/>
      <c r="D280" s="22"/>
      <c r="E280" s="27" t="s">
        <v>21</v>
      </c>
      <c r="F280" s="6">
        <f t="shared" si="167"/>
        <v>0</v>
      </c>
      <c r="G280" s="6">
        <f t="shared" si="167"/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0</v>
      </c>
      <c r="R280" s="6">
        <v>0</v>
      </c>
      <c r="S280" s="6">
        <v>0</v>
      </c>
      <c r="T280" s="25"/>
    </row>
    <row r="281" spans="1:20" s="26" customFormat="1" ht="18" customHeight="1">
      <c r="A281" s="23" t="s">
        <v>125</v>
      </c>
      <c r="B281" s="24" t="s">
        <v>87</v>
      </c>
      <c r="C281" s="24" t="s">
        <v>89</v>
      </c>
      <c r="D281" s="23" t="s">
        <v>16</v>
      </c>
      <c r="E281" s="23"/>
      <c r="F281" s="6">
        <f t="shared" ref="F281:S281" si="168">SUM(F282:F285)</f>
        <v>1625</v>
      </c>
      <c r="G281" s="6">
        <f t="shared" si="168"/>
        <v>25000</v>
      </c>
      <c r="H281" s="6">
        <f t="shared" si="168"/>
        <v>0</v>
      </c>
      <c r="I281" s="6">
        <f t="shared" si="168"/>
        <v>0</v>
      </c>
      <c r="J281" s="6">
        <f t="shared" si="168"/>
        <v>0</v>
      </c>
      <c r="K281" s="6">
        <f t="shared" si="168"/>
        <v>0</v>
      </c>
      <c r="L281" s="6">
        <f t="shared" si="168"/>
        <v>1625</v>
      </c>
      <c r="M281" s="6">
        <f t="shared" si="168"/>
        <v>0</v>
      </c>
      <c r="N281" s="6">
        <f t="shared" si="168"/>
        <v>0</v>
      </c>
      <c r="O281" s="6">
        <f t="shared" si="168"/>
        <v>25000</v>
      </c>
      <c r="P281" s="6">
        <f t="shared" si="168"/>
        <v>0</v>
      </c>
      <c r="Q281" s="6">
        <f t="shared" si="168"/>
        <v>0</v>
      </c>
      <c r="R281" s="6">
        <f t="shared" si="168"/>
        <v>0</v>
      </c>
      <c r="S281" s="6">
        <f t="shared" si="168"/>
        <v>0</v>
      </c>
      <c r="T281" s="25"/>
    </row>
    <row r="282" spans="1:20" s="26" customFormat="1" ht="18" customHeight="1">
      <c r="A282" s="23"/>
      <c r="B282" s="24"/>
      <c r="C282" s="24"/>
      <c r="D282" s="20" t="s">
        <v>17</v>
      </c>
      <c r="E282" s="27" t="s">
        <v>18</v>
      </c>
      <c r="F282" s="6">
        <f t="shared" ref="F282:G285" si="169">H282+J282+L282+N282+P282+R282</f>
        <v>0</v>
      </c>
      <c r="G282" s="6">
        <f t="shared" si="169"/>
        <v>24250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24250</v>
      </c>
      <c r="P282" s="6">
        <v>0</v>
      </c>
      <c r="Q282" s="6">
        <v>0</v>
      </c>
      <c r="R282" s="6">
        <v>0</v>
      </c>
      <c r="S282" s="6">
        <v>0</v>
      </c>
      <c r="T282" s="25"/>
    </row>
    <row r="283" spans="1:20" s="26" customFormat="1" ht="18" customHeight="1">
      <c r="A283" s="23"/>
      <c r="B283" s="24"/>
      <c r="C283" s="24"/>
      <c r="D283" s="21"/>
      <c r="E283" s="27" t="s">
        <v>19</v>
      </c>
      <c r="F283" s="6">
        <f t="shared" si="169"/>
        <v>0</v>
      </c>
      <c r="G283" s="6">
        <f t="shared" si="169"/>
        <v>749.7</v>
      </c>
      <c r="H283" s="6">
        <v>0</v>
      </c>
      <c r="I283" s="6">
        <v>0</v>
      </c>
      <c r="J283" s="6">
        <v>0</v>
      </c>
      <c r="K283" s="6">
        <v>0</v>
      </c>
      <c r="L283" s="6">
        <v>0</v>
      </c>
      <c r="M283" s="6">
        <v>0</v>
      </c>
      <c r="N283" s="6">
        <v>0</v>
      </c>
      <c r="O283" s="6">
        <v>749.7</v>
      </c>
      <c r="P283" s="6">
        <v>0</v>
      </c>
      <c r="Q283" s="6">
        <v>0</v>
      </c>
      <c r="R283" s="6">
        <v>0</v>
      </c>
      <c r="S283" s="6">
        <v>0</v>
      </c>
      <c r="T283" s="25"/>
    </row>
    <row r="284" spans="1:20" s="26" customFormat="1" ht="18" customHeight="1">
      <c r="A284" s="23"/>
      <c r="B284" s="24"/>
      <c r="C284" s="24"/>
      <c r="D284" s="21"/>
      <c r="E284" s="27" t="s">
        <v>20</v>
      </c>
      <c r="F284" s="6">
        <f t="shared" si="169"/>
        <v>1625</v>
      </c>
      <c r="G284" s="6">
        <f t="shared" si="169"/>
        <v>0.3</v>
      </c>
      <c r="H284" s="6">
        <v>0</v>
      </c>
      <c r="I284" s="6">
        <v>0</v>
      </c>
      <c r="J284" s="6">
        <v>0</v>
      </c>
      <c r="K284" s="6">
        <v>0</v>
      </c>
      <c r="L284" s="6">
        <v>1625</v>
      </c>
      <c r="M284" s="6">
        <v>0</v>
      </c>
      <c r="N284" s="6">
        <v>0</v>
      </c>
      <c r="O284" s="6">
        <v>0.3</v>
      </c>
      <c r="P284" s="6">
        <v>0</v>
      </c>
      <c r="Q284" s="6">
        <v>0</v>
      </c>
      <c r="R284" s="6">
        <v>0</v>
      </c>
      <c r="S284" s="6">
        <v>0</v>
      </c>
      <c r="T284" s="25"/>
    </row>
    <row r="285" spans="1:20" s="26" customFormat="1" ht="18" customHeight="1">
      <c r="A285" s="23"/>
      <c r="B285" s="24"/>
      <c r="C285" s="24"/>
      <c r="D285" s="22"/>
      <c r="E285" s="27" t="s">
        <v>21</v>
      </c>
      <c r="F285" s="6">
        <f t="shared" si="169"/>
        <v>0</v>
      </c>
      <c r="G285" s="6">
        <f t="shared" si="169"/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25"/>
    </row>
    <row r="286" spans="1:20" s="26" customFormat="1" ht="18" customHeight="1">
      <c r="A286" s="23" t="s">
        <v>126</v>
      </c>
      <c r="B286" s="24" t="s">
        <v>87</v>
      </c>
      <c r="C286" s="24" t="s">
        <v>90</v>
      </c>
      <c r="D286" s="23" t="s">
        <v>16</v>
      </c>
      <c r="E286" s="23"/>
      <c r="F286" s="6">
        <f t="shared" ref="F286:S286" si="170">SUM(F287:F290)</f>
        <v>1950</v>
      </c>
      <c r="G286" s="6">
        <f t="shared" si="170"/>
        <v>30000</v>
      </c>
      <c r="H286" s="6">
        <f t="shared" si="170"/>
        <v>0</v>
      </c>
      <c r="I286" s="6">
        <f t="shared" si="170"/>
        <v>0</v>
      </c>
      <c r="J286" s="6">
        <f t="shared" si="170"/>
        <v>0</v>
      </c>
      <c r="K286" s="6">
        <f t="shared" si="170"/>
        <v>0</v>
      </c>
      <c r="L286" s="6">
        <f t="shared" si="170"/>
        <v>0</v>
      </c>
      <c r="M286" s="6">
        <f t="shared" si="170"/>
        <v>0</v>
      </c>
      <c r="N286" s="6">
        <f t="shared" si="170"/>
        <v>1950</v>
      </c>
      <c r="O286" s="6">
        <f t="shared" si="170"/>
        <v>0</v>
      </c>
      <c r="P286" s="6">
        <f t="shared" si="170"/>
        <v>0</v>
      </c>
      <c r="Q286" s="6">
        <f t="shared" si="170"/>
        <v>30000</v>
      </c>
      <c r="R286" s="6">
        <f t="shared" si="170"/>
        <v>0</v>
      </c>
      <c r="S286" s="6">
        <f t="shared" si="170"/>
        <v>0</v>
      </c>
      <c r="T286" s="25"/>
    </row>
    <row r="287" spans="1:20" s="26" customFormat="1" ht="18" customHeight="1">
      <c r="A287" s="23"/>
      <c r="B287" s="24"/>
      <c r="C287" s="24"/>
      <c r="D287" s="20" t="s">
        <v>17</v>
      </c>
      <c r="E287" s="27" t="s">
        <v>18</v>
      </c>
      <c r="F287" s="6">
        <f t="shared" ref="F287:G290" si="171">H287+J287+L287+N287+P287+R287</f>
        <v>0</v>
      </c>
      <c r="G287" s="6">
        <f t="shared" si="171"/>
        <v>29100</v>
      </c>
      <c r="H287" s="6">
        <v>0</v>
      </c>
      <c r="I287" s="6">
        <v>0</v>
      </c>
      <c r="J287" s="6">
        <v>0</v>
      </c>
      <c r="K287" s="6">
        <v>0</v>
      </c>
      <c r="L287" s="6">
        <v>0</v>
      </c>
      <c r="M287" s="6">
        <v>0</v>
      </c>
      <c r="N287" s="6">
        <v>0</v>
      </c>
      <c r="O287" s="6">
        <v>0</v>
      </c>
      <c r="P287" s="6">
        <v>0</v>
      </c>
      <c r="Q287" s="6">
        <v>29100</v>
      </c>
      <c r="R287" s="6">
        <v>0</v>
      </c>
      <c r="S287" s="6">
        <v>0</v>
      </c>
      <c r="T287" s="25"/>
    </row>
    <row r="288" spans="1:20" s="26" customFormat="1" ht="18" customHeight="1">
      <c r="A288" s="23"/>
      <c r="B288" s="24"/>
      <c r="C288" s="24"/>
      <c r="D288" s="21"/>
      <c r="E288" s="27" t="s">
        <v>19</v>
      </c>
      <c r="F288" s="6">
        <f t="shared" si="171"/>
        <v>0</v>
      </c>
      <c r="G288" s="6">
        <f t="shared" si="171"/>
        <v>899.7</v>
      </c>
      <c r="H288" s="6">
        <v>0</v>
      </c>
      <c r="I288" s="6">
        <v>0</v>
      </c>
      <c r="J288" s="6">
        <v>0</v>
      </c>
      <c r="K288" s="6">
        <v>0</v>
      </c>
      <c r="L288" s="6">
        <v>0</v>
      </c>
      <c r="M288" s="6">
        <v>0</v>
      </c>
      <c r="N288" s="6">
        <v>0</v>
      </c>
      <c r="O288" s="6">
        <v>0</v>
      </c>
      <c r="P288" s="6">
        <v>0</v>
      </c>
      <c r="Q288" s="6">
        <v>899.7</v>
      </c>
      <c r="R288" s="6">
        <v>0</v>
      </c>
      <c r="S288" s="6">
        <v>0</v>
      </c>
      <c r="T288" s="25"/>
    </row>
    <row r="289" spans="1:20" s="26" customFormat="1" ht="18" customHeight="1">
      <c r="A289" s="23"/>
      <c r="B289" s="24"/>
      <c r="C289" s="24"/>
      <c r="D289" s="21"/>
      <c r="E289" s="27" t="s">
        <v>20</v>
      </c>
      <c r="F289" s="6">
        <f t="shared" si="171"/>
        <v>1950</v>
      </c>
      <c r="G289" s="6">
        <f t="shared" si="171"/>
        <v>0.3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1950</v>
      </c>
      <c r="O289" s="6">
        <v>0</v>
      </c>
      <c r="P289" s="6">
        <v>0</v>
      </c>
      <c r="Q289" s="6">
        <v>0.3</v>
      </c>
      <c r="R289" s="6">
        <v>0</v>
      </c>
      <c r="S289" s="6">
        <v>0</v>
      </c>
      <c r="T289" s="25"/>
    </row>
    <row r="290" spans="1:20" s="26" customFormat="1" ht="18" customHeight="1">
      <c r="A290" s="23"/>
      <c r="B290" s="24"/>
      <c r="C290" s="24"/>
      <c r="D290" s="22"/>
      <c r="E290" s="27" t="s">
        <v>21</v>
      </c>
      <c r="F290" s="6">
        <f t="shared" si="171"/>
        <v>0</v>
      </c>
      <c r="G290" s="6">
        <f t="shared" si="171"/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25"/>
    </row>
    <row r="291" spans="1:20" s="26" customFormat="1" ht="18" customHeight="1">
      <c r="A291" s="23" t="s">
        <v>127</v>
      </c>
      <c r="B291" s="24" t="s">
        <v>87</v>
      </c>
      <c r="C291" s="24" t="s">
        <v>91</v>
      </c>
      <c r="D291" s="23" t="s">
        <v>16</v>
      </c>
      <c r="E291" s="23"/>
      <c r="F291" s="6">
        <f t="shared" ref="F291:S291" si="172">SUM(F292:F295)</f>
        <v>1300</v>
      </c>
      <c r="G291" s="6">
        <f t="shared" si="172"/>
        <v>20000</v>
      </c>
      <c r="H291" s="6">
        <f t="shared" si="172"/>
        <v>0</v>
      </c>
      <c r="I291" s="6">
        <f t="shared" si="172"/>
        <v>0</v>
      </c>
      <c r="J291" s="6">
        <f t="shared" si="172"/>
        <v>0</v>
      </c>
      <c r="K291" s="6">
        <f t="shared" si="172"/>
        <v>0</v>
      </c>
      <c r="L291" s="6">
        <f t="shared" si="172"/>
        <v>0</v>
      </c>
      <c r="M291" s="6">
        <f t="shared" si="172"/>
        <v>0</v>
      </c>
      <c r="N291" s="6">
        <f t="shared" si="172"/>
        <v>0</v>
      </c>
      <c r="O291" s="6">
        <f t="shared" si="172"/>
        <v>0</v>
      </c>
      <c r="P291" s="6">
        <f t="shared" si="172"/>
        <v>1300</v>
      </c>
      <c r="Q291" s="6">
        <f t="shared" si="172"/>
        <v>0</v>
      </c>
      <c r="R291" s="6">
        <f t="shared" si="172"/>
        <v>0</v>
      </c>
      <c r="S291" s="6">
        <f t="shared" si="172"/>
        <v>20000</v>
      </c>
      <c r="T291" s="25"/>
    </row>
    <row r="292" spans="1:20" s="26" customFormat="1" ht="18" customHeight="1">
      <c r="A292" s="23"/>
      <c r="B292" s="24"/>
      <c r="C292" s="24"/>
      <c r="D292" s="20" t="s">
        <v>17</v>
      </c>
      <c r="E292" s="27" t="s">
        <v>18</v>
      </c>
      <c r="F292" s="6">
        <f t="shared" ref="F292:G295" si="173">H292+J292+L292+N292+P292+R292</f>
        <v>0</v>
      </c>
      <c r="G292" s="6">
        <f t="shared" si="173"/>
        <v>19400</v>
      </c>
      <c r="H292" s="6">
        <v>0</v>
      </c>
      <c r="I292" s="6">
        <v>0</v>
      </c>
      <c r="J292" s="6">
        <v>0</v>
      </c>
      <c r="K292" s="6">
        <v>0</v>
      </c>
      <c r="L292" s="6">
        <v>0</v>
      </c>
      <c r="M292" s="6">
        <v>0</v>
      </c>
      <c r="N292" s="6">
        <v>0</v>
      </c>
      <c r="O292" s="6">
        <v>0</v>
      </c>
      <c r="P292" s="6">
        <v>0</v>
      </c>
      <c r="Q292" s="6">
        <v>0</v>
      </c>
      <c r="R292" s="6">
        <v>0</v>
      </c>
      <c r="S292" s="6">
        <v>19400</v>
      </c>
      <c r="T292" s="25"/>
    </row>
    <row r="293" spans="1:20" s="26" customFormat="1" ht="18" customHeight="1">
      <c r="A293" s="23"/>
      <c r="B293" s="24"/>
      <c r="C293" s="24"/>
      <c r="D293" s="21"/>
      <c r="E293" s="27" t="s">
        <v>19</v>
      </c>
      <c r="F293" s="6">
        <f t="shared" si="173"/>
        <v>0</v>
      </c>
      <c r="G293" s="6">
        <f t="shared" si="173"/>
        <v>599.79999999999995</v>
      </c>
      <c r="H293" s="6">
        <v>0</v>
      </c>
      <c r="I293" s="6">
        <v>0</v>
      </c>
      <c r="J293" s="6">
        <v>0</v>
      </c>
      <c r="K293" s="6">
        <v>0</v>
      </c>
      <c r="L293" s="6">
        <v>0</v>
      </c>
      <c r="M293" s="6">
        <v>0</v>
      </c>
      <c r="N293" s="6">
        <v>0</v>
      </c>
      <c r="O293" s="6">
        <v>0</v>
      </c>
      <c r="P293" s="6">
        <v>0</v>
      </c>
      <c r="Q293" s="6">
        <v>0</v>
      </c>
      <c r="R293" s="6">
        <v>0</v>
      </c>
      <c r="S293" s="6">
        <v>599.79999999999995</v>
      </c>
      <c r="T293" s="25"/>
    </row>
    <row r="294" spans="1:20" s="26" customFormat="1" ht="18" customHeight="1">
      <c r="A294" s="23"/>
      <c r="B294" s="24"/>
      <c r="C294" s="24"/>
      <c r="D294" s="21"/>
      <c r="E294" s="27" t="s">
        <v>20</v>
      </c>
      <c r="F294" s="6">
        <f t="shared" si="173"/>
        <v>1300</v>
      </c>
      <c r="G294" s="6">
        <f t="shared" si="173"/>
        <v>0.2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1300</v>
      </c>
      <c r="Q294" s="6">
        <v>0</v>
      </c>
      <c r="R294" s="6">
        <v>0</v>
      </c>
      <c r="S294" s="6">
        <v>0.2</v>
      </c>
      <c r="T294" s="25"/>
    </row>
    <row r="295" spans="1:20" s="26" customFormat="1" ht="18" customHeight="1">
      <c r="A295" s="23"/>
      <c r="B295" s="24"/>
      <c r="C295" s="24"/>
      <c r="D295" s="22"/>
      <c r="E295" s="27" t="s">
        <v>21</v>
      </c>
      <c r="F295" s="6">
        <f t="shared" si="173"/>
        <v>0</v>
      </c>
      <c r="G295" s="6">
        <f t="shared" si="173"/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6">
        <v>0</v>
      </c>
      <c r="R295" s="6">
        <v>0</v>
      </c>
      <c r="S295" s="6">
        <v>0</v>
      </c>
      <c r="T295" s="25"/>
    </row>
    <row r="296" spans="1:20" s="26" customFormat="1" ht="18" customHeight="1">
      <c r="A296" s="23" t="s">
        <v>128</v>
      </c>
      <c r="B296" s="24" t="s">
        <v>87</v>
      </c>
      <c r="C296" s="24" t="s">
        <v>92</v>
      </c>
      <c r="D296" s="23" t="s">
        <v>16</v>
      </c>
      <c r="E296" s="23"/>
      <c r="F296" s="6">
        <f t="shared" ref="F296:S296" si="174">SUM(F297:F300)</f>
        <v>978.5</v>
      </c>
      <c r="G296" s="6">
        <f t="shared" si="174"/>
        <v>15050</v>
      </c>
      <c r="H296" s="6">
        <f t="shared" si="174"/>
        <v>0</v>
      </c>
      <c r="I296" s="6">
        <f t="shared" si="174"/>
        <v>0</v>
      </c>
      <c r="J296" s="6">
        <f t="shared" si="174"/>
        <v>0</v>
      </c>
      <c r="K296" s="6">
        <f t="shared" si="174"/>
        <v>0</v>
      </c>
      <c r="L296" s="6">
        <f t="shared" si="174"/>
        <v>978.5</v>
      </c>
      <c r="M296" s="6">
        <f t="shared" si="174"/>
        <v>0</v>
      </c>
      <c r="N296" s="6">
        <f t="shared" si="174"/>
        <v>0</v>
      </c>
      <c r="O296" s="6">
        <f t="shared" si="174"/>
        <v>15050</v>
      </c>
      <c r="P296" s="6">
        <f t="shared" si="174"/>
        <v>0</v>
      </c>
      <c r="Q296" s="6">
        <f t="shared" si="174"/>
        <v>0</v>
      </c>
      <c r="R296" s="6">
        <f t="shared" si="174"/>
        <v>0</v>
      </c>
      <c r="S296" s="6">
        <f t="shared" si="174"/>
        <v>0</v>
      </c>
      <c r="T296" s="25"/>
    </row>
    <row r="297" spans="1:20" s="26" customFormat="1" ht="18" customHeight="1">
      <c r="A297" s="23"/>
      <c r="B297" s="24"/>
      <c r="C297" s="24"/>
      <c r="D297" s="20" t="s">
        <v>17</v>
      </c>
      <c r="E297" s="27" t="s">
        <v>18</v>
      </c>
      <c r="F297" s="6">
        <f t="shared" ref="F297:G300" si="175">H297+J297+L297+N297+P297+R297</f>
        <v>0</v>
      </c>
      <c r="G297" s="6">
        <f t="shared" si="175"/>
        <v>14598.5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14598.5</v>
      </c>
      <c r="P297" s="6">
        <v>0</v>
      </c>
      <c r="Q297" s="6">
        <v>0</v>
      </c>
      <c r="R297" s="6">
        <v>0</v>
      </c>
      <c r="S297" s="6">
        <v>0</v>
      </c>
      <c r="T297" s="25"/>
    </row>
    <row r="298" spans="1:20" s="26" customFormat="1" ht="18" customHeight="1">
      <c r="A298" s="23"/>
      <c r="B298" s="24"/>
      <c r="C298" s="24"/>
      <c r="D298" s="21"/>
      <c r="E298" s="27" t="s">
        <v>19</v>
      </c>
      <c r="F298" s="6">
        <f t="shared" si="175"/>
        <v>0</v>
      </c>
      <c r="G298" s="6">
        <f t="shared" si="175"/>
        <v>451.3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451.3</v>
      </c>
      <c r="P298" s="6">
        <v>0</v>
      </c>
      <c r="Q298" s="6">
        <v>0</v>
      </c>
      <c r="R298" s="6">
        <v>0</v>
      </c>
      <c r="S298" s="6">
        <v>0</v>
      </c>
      <c r="T298" s="25"/>
    </row>
    <row r="299" spans="1:20" s="26" customFormat="1" ht="18" customHeight="1">
      <c r="A299" s="23"/>
      <c r="B299" s="24"/>
      <c r="C299" s="24"/>
      <c r="D299" s="21"/>
      <c r="E299" s="27" t="s">
        <v>20</v>
      </c>
      <c r="F299" s="6">
        <f t="shared" si="175"/>
        <v>978.5</v>
      </c>
      <c r="G299" s="6">
        <f t="shared" si="175"/>
        <v>0.2</v>
      </c>
      <c r="H299" s="6">
        <v>0</v>
      </c>
      <c r="I299" s="6">
        <v>0</v>
      </c>
      <c r="J299" s="6">
        <v>0</v>
      </c>
      <c r="K299" s="6">
        <v>0</v>
      </c>
      <c r="L299" s="6">
        <v>978.5</v>
      </c>
      <c r="M299" s="6">
        <v>0</v>
      </c>
      <c r="N299" s="6">
        <v>0</v>
      </c>
      <c r="O299" s="6">
        <v>0.2</v>
      </c>
      <c r="P299" s="6">
        <v>0</v>
      </c>
      <c r="Q299" s="6">
        <v>0</v>
      </c>
      <c r="R299" s="6">
        <v>0</v>
      </c>
      <c r="S299" s="6">
        <v>0</v>
      </c>
      <c r="T299" s="25"/>
    </row>
    <row r="300" spans="1:20" s="26" customFormat="1" ht="18" customHeight="1">
      <c r="A300" s="23"/>
      <c r="B300" s="24"/>
      <c r="C300" s="24"/>
      <c r="D300" s="22"/>
      <c r="E300" s="27" t="s">
        <v>21</v>
      </c>
      <c r="F300" s="6">
        <f t="shared" si="175"/>
        <v>0</v>
      </c>
      <c r="G300" s="6">
        <f t="shared" si="175"/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  <c r="Q300" s="6">
        <v>0</v>
      </c>
      <c r="R300" s="6">
        <v>0</v>
      </c>
      <c r="S300" s="6">
        <v>0</v>
      </c>
      <c r="T300" s="25"/>
    </row>
    <row r="301" spans="1:20" s="26" customFormat="1" ht="18" customHeight="1">
      <c r="A301" s="28" t="s">
        <v>93</v>
      </c>
      <c r="B301" s="28"/>
      <c r="C301" s="28"/>
      <c r="D301" s="23" t="s">
        <v>16</v>
      </c>
      <c r="E301" s="23"/>
      <c r="F301" s="6">
        <f>SUM(F302:F305)</f>
        <v>7812</v>
      </c>
      <c r="G301" s="6">
        <f>SUM(G302:G305)</f>
        <v>211241.45</v>
      </c>
      <c r="H301" s="6">
        <f t="shared" ref="H301:S301" si="176">SUM(H306,H311,H316,H321)</f>
        <v>1232</v>
      </c>
      <c r="I301" s="6">
        <f t="shared" si="176"/>
        <v>0</v>
      </c>
      <c r="J301" s="6">
        <f t="shared" si="176"/>
        <v>2680</v>
      </c>
      <c r="K301" s="6">
        <f t="shared" si="176"/>
        <v>62151.45</v>
      </c>
      <c r="L301" s="6">
        <f t="shared" si="176"/>
        <v>3900</v>
      </c>
      <c r="M301" s="6">
        <f t="shared" si="176"/>
        <v>59090</v>
      </c>
      <c r="N301" s="6">
        <f t="shared" si="176"/>
        <v>0</v>
      </c>
      <c r="O301" s="6">
        <f t="shared" si="176"/>
        <v>90000</v>
      </c>
      <c r="P301" s="6">
        <f t="shared" si="176"/>
        <v>0</v>
      </c>
      <c r="Q301" s="6">
        <f t="shared" si="176"/>
        <v>0</v>
      </c>
      <c r="R301" s="6">
        <f t="shared" si="176"/>
        <v>0</v>
      </c>
      <c r="S301" s="6">
        <f t="shared" si="176"/>
        <v>0</v>
      </c>
      <c r="T301" s="25"/>
    </row>
    <row r="302" spans="1:20" s="26" customFormat="1" ht="18" customHeight="1">
      <c r="A302" s="28"/>
      <c r="B302" s="28"/>
      <c r="C302" s="28"/>
      <c r="D302" s="20" t="s">
        <v>17</v>
      </c>
      <c r="E302" s="27" t="s">
        <v>18</v>
      </c>
      <c r="F302" s="6">
        <f t="shared" ref="F302:G305" si="177">H302+J302+L302+N302+P302+R302</f>
        <v>0</v>
      </c>
      <c r="G302" s="6">
        <f t="shared" si="177"/>
        <v>204903.52000000002</v>
      </c>
      <c r="H302" s="6">
        <f t="shared" ref="H302:S302" si="178">SUM(H307,H312,H317,H322)</f>
        <v>0</v>
      </c>
      <c r="I302" s="6">
        <f t="shared" si="178"/>
        <v>0</v>
      </c>
      <c r="J302" s="6">
        <f t="shared" si="178"/>
        <v>0</v>
      </c>
      <c r="K302" s="6">
        <f t="shared" si="178"/>
        <v>60286.520000000004</v>
      </c>
      <c r="L302" s="6">
        <f t="shared" si="178"/>
        <v>0</v>
      </c>
      <c r="M302" s="6">
        <f t="shared" si="178"/>
        <v>57317</v>
      </c>
      <c r="N302" s="6">
        <f t="shared" si="178"/>
        <v>0</v>
      </c>
      <c r="O302" s="6">
        <f t="shared" si="178"/>
        <v>87300</v>
      </c>
      <c r="P302" s="6">
        <f t="shared" si="178"/>
        <v>0</v>
      </c>
      <c r="Q302" s="6">
        <f t="shared" si="178"/>
        <v>0</v>
      </c>
      <c r="R302" s="6">
        <f t="shared" si="178"/>
        <v>0</v>
      </c>
      <c r="S302" s="6">
        <f t="shared" si="178"/>
        <v>0</v>
      </c>
      <c r="T302" s="25"/>
    </row>
    <row r="303" spans="1:20" s="26" customFormat="1" ht="18" customHeight="1">
      <c r="A303" s="28"/>
      <c r="B303" s="28"/>
      <c r="C303" s="28"/>
      <c r="D303" s="21"/>
      <c r="E303" s="27" t="s">
        <v>19</v>
      </c>
      <c r="F303" s="6">
        <f t="shared" si="177"/>
        <v>0</v>
      </c>
      <c r="G303" s="6">
        <f t="shared" si="177"/>
        <v>6335.77</v>
      </c>
      <c r="H303" s="6">
        <f t="shared" ref="H303:S303" si="179">SUM(H308,H313,H318,H323)</f>
        <v>0</v>
      </c>
      <c r="I303" s="6">
        <f t="shared" si="179"/>
        <v>0</v>
      </c>
      <c r="J303" s="6">
        <f t="shared" si="179"/>
        <v>0</v>
      </c>
      <c r="K303" s="6">
        <f t="shared" si="179"/>
        <v>1864.27</v>
      </c>
      <c r="L303" s="6">
        <f t="shared" si="179"/>
        <v>0</v>
      </c>
      <c r="M303" s="6">
        <f t="shared" si="179"/>
        <v>1772.3999999999999</v>
      </c>
      <c r="N303" s="6">
        <f t="shared" si="179"/>
        <v>0</v>
      </c>
      <c r="O303" s="6">
        <f t="shared" si="179"/>
        <v>2699.1000000000004</v>
      </c>
      <c r="P303" s="6">
        <f t="shared" si="179"/>
        <v>0</v>
      </c>
      <c r="Q303" s="6">
        <f t="shared" si="179"/>
        <v>0</v>
      </c>
      <c r="R303" s="6">
        <f t="shared" si="179"/>
        <v>0</v>
      </c>
      <c r="S303" s="6">
        <f t="shared" si="179"/>
        <v>0</v>
      </c>
      <c r="T303" s="25"/>
    </row>
    <row r="304" spans="1:20" s="26" customFormat="1" ht="18" customHeight="1">
      <c r="A304" s="28"/>
      <c r="B304" s="28"/>
      <c r="C304" s="28"/>
      <c r="D304" s="21"/>
      <c r="E304" s="27" t="s">
        <v>20</v>
      </c>
      <c r="F304" s="6">
        <f t="shared" si="177"/>
        <v>7812</v>
      </c>
      <c r="G304" s="6">
        <f t="shared" si="177"/>
        <v>2.16</v>
      </c>
      <c r="H304" s="6">
        <f t="shared" ref="H304:S304" si="180">SUM(H309,H314,H319,H324)</f>
        <v>1232</v>
      </c>
      <c r="I304" s="6">
        <f t="shared" si="180"/>
        <v>0</v>
      </c>
      <c r="J304" s="6">
        <f t="shared" si="180"/>
        <v>2680</v>
      </c>
      <c r="K304" s="6">
        <f t="shared" si="180"/>
        <v>0.66</v>
      </c>
      <c r="L304" s="6">
        <f t="shared" si="180"/>
        <v>3900</v>
      </c>
      <c r="M304" s="6">
        <f t="shared" si="180"/>
        <v>0.60000000000000009</v>
      </c>
      <c r="N304" s="6">
        <f t="shared" si="180"/>
        <v>0</v>
      </c>
      <c r="O304" s="6">
        <f t="shared" si="180"/>
        <v>0.89999999999999991</v>
      </c>
      <c r="P304" s="6">
        <f t="shared" si="180"/>
        <v>0</v>
      </c>
      <c r="Q304" s="6">
        <f t="shared" si="180"/>
        <v>0</v>
      </c>
      <c r="R304" s="6">
        <f t="shared" si="180"/>
        <v>0</v>
      </c>
      <c r="S304" s="6">
        <f t="shared" si="180"/>
        <v>0</v>
      </c>
      <c r="T304" s="25"/>
    </row>
    <row r="305" spans="1:20" s="26" customFormat="1" ht="18" customHeight="1">
      <c r="A305" s="28"/>
      <c r="B305" s="28"/>
      <c r="C305" s="28"/>
      <c r="D305" s="22"/>
      <c r="E305" s="27" t="s">
        <v>21</v>
      </c>
      <c r="F305" s="6">
        <f t="shared" si="177"/>
        <v>0</v>
      </c>
      <c r="G305" s="6">
        <f t="shared" si="177"/>
        <v>0</v>
      </c>
      <c r="H305" s="6">
        <f t="shared" ref="H305:S305" si="181">SUM(H310,H315,H320,H325)</f>
        <v>0</v>
      </c>
      <c r="I305" s="6">
        <f t="shared" si="181"/>
        <v>0</v>
      </c>
      <c r="J305" s="6">
        <f t="shared" si="181"/>
        <v>0</v>
      </c>
      <c r="K305" s="6">
        <f t="shared" si="181"/>
        <v>0</v>
      </c>
      <c r="L305" s="6">
        <f t="shared" si="181"/>
        <v>0</v>
      </c>
      <c r="M305" s="6">
        <f t="shared" si="181"/>
        <v>0</v>
      </c>
      <c r="N305" s="6">
        <f t="shared" si="181"/>
        <v>0</v>
      </c>
      <c r="O305" s="6">
        <f t="shared" si="181"/>
        <v>0</v>
      </c>
      <c r="P305" s="6">
        <f t="shared" si="181"/>
        <v>0</v>
      </c>
      <c r="Q305" s="6">
        <f t="shared" si="181"/>
        <v>0</v>
      </c>
      <c r="R305" s="6">
        <f t="shared" si="181"/>
        <v>0</v>
      </c>
      <c r="S305" s="6">
        <f t="shared" si="181"/>
        <v>0</v>
      </c>
      <c r="T305" s="25"/>
    </row>
    <row r="306" spans="1:20" s="26" customFormat="1" ht="18" customHeight="1">
      <c r="A306" s="23" t="s">
        <v>124</v>
      </c>
      <c r="B306" s="24" t="s">
        <v>94</v>
      </c>
      <c r="C306" s="24" t="s">
        <v>95</v>
      </c>
      <c r="D306" s="23" t="s">
        <v>16</v>
      </c>
      <c r="E306" s="23"/>
      <c r="F306" s="6">
        <f t="shared" ref="F306:S306" si="182">SUM(F307:F310)</f>
        <v>955</v>
      </c>
      <c r="G306" s="6">
        <f t="shared" si="182"/>
        <v>16571.45</v>
      </c>
      <c r="H306" s="6">
        <f t="shared" si="182"/>
        <v>955</v>
      </c>
      <c r="I306" s="6">
        <f t="shared" si="182"/>
        <v>0</v>
      </c>
      <c r="J306" s="6">
        <f t="shared" si="182"/>
        <v>0</v>
      </c>
      <c r="K306" s="6">
        <f t="shared" si="182"/>
        <v>16571.45</v>
      </c>
      <c r="L306" s="6">
        <f t="shared" si="182"/>
        <v>0</v>
      </c>
      <c r="M306" s="6">
        <f t="shared" si="182"/>
        <v>0</v>
      </c>
      <c r="N306" s="6">
        <f t="shared" si="182"/>
        <v>0</v>
      </c>
      <c r="O306" s="6">
        <f t="shared" si="182"/>
        <v>0</v>
      </c>
      <c r="P306" s="6">
        <f t="shared" si="182"/>
        <v>0</v>
      </c>
      <c r="Q306" s="6">
        <f t="shared" si="182"/>
        <v>0</v>
      </c>
      <c r="R306" s="6">
        <f t="shared" si="182"/>
        <v>0</v>
      </c>
      <c r="S306" s="6">
        <f t="shared" si="182"/>
        <v>0</v>
      </c>
      <c r="T306" s="25"/>
    </row>
    <row r="307" spans="1:20" s="26" customFormat="1" ht="18" customHeight="1">
      <c r="A307" s="23"/>
      <c r="B307" s="24"/>
      <c r="C307" s="24"/>
      <c r="D307" s="20" t="s">
        <v>17</v>
      </c>
      <c r="E307" s="27" t="s">
        <v>18</v>
      </c>
      <c r="F307" s="6">
        <f t="shared" ref="F307:G310" si="183">H307+J307+L307+N307+P307+R307</f>
        <v>0</v>
      </c>
      <c r="G307" s="6">
        <f t="shared" si="183"/>
        <v>16074.3</v>
      </c>
      <c r="H307" s="6">
        <v>0</v>
      </c>
      <c r="I307" s="6">
        <v>0</v>
      </c>
      <c r="J307" s="6">
        <v>0</v>
      </c>
      <c r="K307" s="6">
        <v>16074.3</v>
      </c>
      <c r="L307" s="6">
        <v>0</v>
      </c>
      <c r="M307" s="6">
        <v>0</v>
      </c>
      <c r="N307" s="6">
        <v>0</v>
      </c>
      <c r="O307" s="6">
        <v>0</v>
      </c>
      <c r="P307" s="6">
        <v>0</v>
      </c>
      <c r="Q307" s="6">
        <v>0</v>
      </c>
      <c r="R307" s="6">
        <v>0</v>
      </c>
      <c r="S307" s="6">
        <v>0</v>
      </c>
      <c r="T307" s="25"/>
    </row>
    <row r="308" spans="1:20" s="26" customFormat="1" ht="18" customHeight="1">
      <c r="A308" s="23"/>
      <c r="B308" s="24"/>
      <c r="C308" s="24"/>
      <c r="D308" s="21"/>
      <c r="E308" s="27" t="s">
        <v>19</v>
      </c>
      <c r="F308" s="6">
        <f t="shared" si="183"/>
        <v>0</v>
      </c>
      <c r="G308" s="6">
        <f t="shared" si="183"/>
        <v>496.99</v>
      </c>
      <c r="H308" s="6">
        <v>0</v>
      </c>
      <c r="I308" s="6">
        <v>0</v>
      </c>
      <c r="J308" s="6">
        <v>0</v>
      </c>
      <c r="K308" s="6">
        <v>496.99</v>
      </c>
      <c r="L308" s="6">
        <v>0</v>
      </c>
      <c r="M308" s="6">
        <v>0</v>
      </c>
      <c r="N308" s="6">
        <v>0</v>
      </c>
      <c r="O308" s="6">
        <v>0</v>
      </c>
      <c r="P308" s="6">
        <v>0</v>
      </c>
      <c r="Q308" s="6">
        <v>0</v>
      </c>
      <c r="R308" s="6">
        <v>0</v>
      </c>
      <c r="S308" s="6">
        <v>0</v>
      </c>
      <c r="T308" s="25"/>
    </row>
    <row r="309" spans="1:20" s="26" customFormat="1" ht="18" customHeight="1">
      <c r="A309" s="23"/>
      <c r="B309" s="24"/>
      <c r="C309" s="24"/>
      <c r="D309" s="21"/>
      <c r="E309" s="27" t="s">
        <v>20</v>
      </c>
      <c r="F309" s="6">
        <f t="shared" si="183"/>
        <v>955</v>
      </c>
      <c r="G309" s="6">
        <f t="shared" si="183"/>
        <v>0.16</v>
      </c>
      <c r="H309" s="6">
        <v>955</v>
      </c>
      <c r="I309" s="6">
        <v>0</v>
      </c>
      <c r="J309" s="6">
        <v>0</v>
      </c>
      <c r="K309" s="6">
        <v>0.16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6">
        <v>0</v>
      </c>
      <c r="R309" s="6">
        <v>0</v>
      </c>
      <c r="S309" s="6">
        <v>0</v>
      </c>
      <c r="T309" s="25"/>
    </row>
    <row r="310" spans="1:20" s="26" customFormat="1" ht="18" customHeight="1">
      <c r="A310" s="23"/>
      <c r="B310" s="24"/>
      <c r="C310" s="24"/>
      <c r="D310" s="22"/>
      <c r="E310" s="27" t="s">
        <v>21</v>
      </c>
      <c r="F310" s="6">
        <f t="shared" si="183"/>
        <v>0</v>
      </c>
      <c r="G310" s="6">
        <f t="shared" si="183"/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  <c r="S310" s="6">
        <v>0</v>
      </c>
      <c r="T310" s="25"/>
    </row>
    <row r="311" spans="1:20" s="26" customFormat="1" ht="18" customHeight="1">
      <c r="A311" s="23" t="s">
        <v>125</v>
      </c>
      <c r="B311" s="24" t="s">
        <v>94</v>
      </c>
      <c r="C311" s="24" t="s">
        <v>96</v>
      </c>
      <c r="D311" s="23" t="s">
        <v>16</v>
      </c>
      <c r="E311" s="23"/>
      <c r="F311" s="6">
        <f t="shared" ref="F311:S311" si="184">SUM(F312:F315)</f>
        <v>2680</v>
      </c>
      <c r="G311" s="6">
        <f t="shared" si="184"/>
        <v>70000</v>
      </c>
      <c r="H311" s="6">
        <f t="shared" si="184"/>
        <v>0</v>
      </c>
      <c r="I311" s="6">
        <f t="shared" si="184"/>
        <v>0</v>
      </c>
      <c r="J311" s="6">
        <f t="shared" si="184"/>
        <v>2680</v>
      </c>
      <c r="K311" s="6">
        <f t="shared" si="184"/>
        <v>0</v>
      </c>
      <c r="L311" s="6">
        <f t="shared" si="184"/>
        <v>0</v>
      </c>
      <c r="M311" s="6">
        <f t="shared" si="184"/>
        <v>40000</v>
      </c>
      <c r="N311" s="6">
        <f t="shared" si="184"/>
        <v>0</v>
      </c>
      <c r="O311" s="6">
        <f t="shared" si="184"/>
        <v>30000</v>
      </c>
      <c r="P311" s="6">
        <f t="shared" si="184"/>
        <v>0</v>
      </c>
      <c r="Q311" s="6">
        <f t="shared" si="184"/>
        <v>0</v>
      </c>
      <c r="R311" s="6">
        <f t="shared" si="184"/>
        <v>0</v>
      </c>
      <c r="S311" s="6">
        <f t="shared" si="184"/>
        <v>0</v>
      </c>
      <c r="T311" s="25"/>
    </row>
    <row r="312" spans="1:20" s="26" customFormat="1" ht="18" customHeight="1">
      <c r="A312" s="23"/>
      <c r="B312" s="24"/>
      <c r="C312" s="24"/>
      <c r="D312" s="20" t="s">
        <v>17</v>
      </c>
      <c r="E312" s="27" t="s">
        <v>18</v>
      </c>
      <c r="F312" s="6">
        <f t="shared" ref="F312:G315" si="185">H312+J312+L312+N312+P312+R312</f>
        <v>0</v>
      </c>
      <c r="G312" s="6">
        <f t="shared" si="185"/>
        <v>67900</v>
      </c>
      <c r="H312" s="6">
        <v>0</v>
      </c>
      <c r="I312" s="6">
        <v>0</v>
      </c>
      <c r="J312" s="6">
        <v>0</v>
      </c>
      <c r="K312" s="6">
        <v>0</v>
      </c>
      <c r="L312" s="6">
        <v>0</v>
      </c>
      <c r="M312" s="6">
        <v>38800</v>
      </c>
      <c r="N312" s="6">
        <v>0</v>
      </c>
      <c r="O312" s="6">
        <v>29100</v>
      </c>
      <c r="P312" s="6">
        <v>0</v>
      </c>
      <c r="Q312" s="6">
        <v>0</v>
      </c>
      <c r="R312" s="6">
        <v>0</v>
      </c>
      <c r="S312" s="6">
        <v>0</v>
      </c>
      <c r="T312" s="25"/>
    </row>
    <row r="313" spans="1:20" s="26" customFormat="1" ht="18" customHeight="1">
      <c r="A313" s="23"/>
      <c r="B313" s="24"/>
      <c r="C313" s="24"/>
      <c r="D313" s="21"/>
      <c r="E313" s="27" t="s">
        <v>19</v>
      </c>
      <c r="F313" s="6">
        <f t="shared" si="185"/>
        <v>0</v>
      </c>
      <c r="G313" s="6">
        <f t="shared" si="185"/>
        <v>2099.3000000000002</v>
      </c>
      <c r="H313" s="6">
        <v>0</v>
      </c>
      <c r="I313" s="6">
        <v>0</v>
      </c>
      <c r="J313" s="6">
        <v>0</v>
      </c>
      <c r="K313" s="6">
        <v>0</v>
      </c>
      <c r="L313" s="6">
        <v>0</v>
      </c>
      <c r="M313" s="6">
        <v>1199.5999999999999</v>
      </c>
      <c r="N313" s="6">
        <v>0</v>
      </c>
      <c r="O313" s="6">
        <v>899.7</v>
      </c>
      <c r="P313" s="6">
        <v>0</v>
      </c>
      <c r="Q313" s="6">
        <v>0</v>
      </c>
      <c r="R313" s="6">
        <v>0</v>
      </c>
      <c r="S313" s="6">
        <v>0</v>
      </c>
      <c r="T313" s="25"/>
    </row>
    <row r="314" spans="1:20" s="26" customFormat="1" ht="18" customHeight="1">
      <c r="A314" s="23"/>
      <c r="B314" s="24"/>
      <c r="C314" s="24"/>
      <c r="D314" s="21"/>
      <c r="E314" s="27" t="s">
        <v>20</v>
      </c>
      <c r="F314" s="6">
        <f t="shared" si="185"/>
        <v>2680</v>
      </c>
      <c r="G314" s="6">
        <f t="shared" si="185"/>
        <v>0.7</v>
      </c>
      <c r="H314" s="6">
        <v>0</v>
      </c>
      <c r="I314" s="6">
        <v>0</v>
      </c>
      <c r="J314" s="6">
        <v>2680</v>
      </c>
      <c r="K314" s="6">
        <v>0</v>
      </c>
      <c r="L314" s="6">
        <v>0</v>
      </c>
      <c r="M314" s="6">
        <v>0.4</v>
      </c>
      <c r="N314" s="6">
        <v>0</v>
      </c>
      <c r="O314" s="6">
        <v>0.3</v>
      </c>
      <c r="P314" s="6">
        <v>0</v>
      </c>
      <c r="Q314" s="6">
        <v>0</v>
      </c>
      <c r="R314" s="6">
        <v>0</v>
      </c>
      <c r="S314" s="6">
        <v>0</v>
      </c>
      <c r="T314" s="25"/>
    </row>
    <row r="315" spans="1:20" s="26" customFormat="1" ht="18" customHeight="1">
      <c r="A315" s="23"/>
      <c r="B315" s="24"/>
      <c r="C315" s="24"/>
      <c r="D315" s="22"/>
      <c r="E315" s="27" t="s">
        <v>21</v>
      </c>
      <c r="F315" s="6">
        <f t="shared" si="185"/>
        <v>0</v>
      </c>
      <c r="G315" s="6">
        <f t="shared" si="185"/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6">
        <v>0</v>
      </c>
      <c r="R315" s="6">
        <v>0</v>
      </c>
      <c r="S315" s="6">
        <v>0</v>
      </c>
      <c r="T315" s="25"/>
    </row>
    <row r="316" spans="1:20" s="26" customFormat="1" ht="18" customHeight="1">
      <c r="A316" s="23" t="s">
        <v>126</v>
      </c>
      <c r="B316" s="24" t="s">
        <v>94</v>
      </c>
      <c r="C316" s="24" t="s">
        <v>97</v>
      </c>
      <c r="D316" s="23" t="s">
        <v>16</v>
      </c>
      <c r="E316" s="23"/>
      <c r="F316" s="6">
        <f t="shared" ref="F316:S316" si="186">SUM(F317:F320)</f>
        <v>277</v>
      </c>
      <c r="G316" s="6">
        <f t="shared" si="186"/>
        <v>64670</v>
      </c>
      <c r="H316" s="6">
        <f t="shared" si="186"/>
        <v>277</v>
      </c>
      <c r="I316" s="6">
        <f t="shared" si="186"/>
        <v>0</v>
      </c>
      <c r="J316" s="6">
        <f t="shared" si="186"/>
        <v>0</v>
      </c>
      <c r="K316" s="6">
        <f t="shared" si="186"/>
        <v>45580</v>
      </c>
      <c r="L316" s="6">
        <f t="shared" si="186"/>
        <v>0</v>
      </c>
      <c r="M316" s="6">
        <f t="shared" si="186"/>
        <v>19090</v>
      </c>
      <c r="N316" s="6">
        <f t="shared" si="186"/>
        <v>0</v>
      </c>
      <c r="O316" s="6">
        <f t="shared" si="186"/>
        <v>0</v>
      </c>
      <c r="P316" s="6">
        <f t="shared" si="186"/>
        <v>0</v>
      </c>
      <c r="Q316" s="6">
        <f t="shared" si="186"/>
        <v>0</v>
      </c>
      <c r="R316" s="6">
        <f t="shared" si="186"/>
        <v>0</v>
      </c>
      <c r="S316" s="6">
        <f t="shared" si="186"/>
        <v>0</v>
      </c>
      <c r="T316" s="25"/>
    </row>
    <row r="317" spans="1:20" s="26" customFormat="1" ht="18" customHeight="1">
      <c r="A317" s="23"/>
      <c r="B317" s="24"/>
      <c r="C317" s="24"/>
      <c r="D317" s="20" t="s">
        <v>17</v>
      </c>
      <c r="E317" s="27" t="s">
        <v>18</v>
      </c>
      <c r="F317" s="6">
        <f t="shared" ref="F317:G320" si="187">H317+J317+L317+N317+P317+R317</f>
        <v>0</v>
      </c>
      <c r="G317" s="6">
        <f t="shared" si="187"/>
        <v>62729.22</v>
      </c>
      <c r="H317" s="6">
        <v>0</v>
      </c>
      <c r="I317" s="6">
        <v>0</v>
      </c>
      <c r="J317" s="6">
        <v>0</v>
      </c>
      <c r="K317" s="6">
        <v>44212.22</v>
      </c>
      <c r="L317" s="6">
        <v>0</v>
      </c>
      <c r="M317" s="6">
        <v>18517</v>
      </c>
      <c r="N317" s="6">
        <v>0</v>
      </c>
      <c r="O317" s="6">
        <v>0</v>
      </c>
      <c r="P317" s="6">
        <v>0</v>
      </c>
      <c r="Q317" s="6">
        <v>0</v>
      </c>
      <c r="R317" s="6">
        <v>0</v>
      </c>
      <c r="S317" s="6">
        <v>0</v>
      </c>
      <c r="T317" s="25"/>
    </row>
    <row r="318" spans="1:20" s="26" customFormat="1" ht="18" customHeight="1">
      <c r="A318" s="23"/>
      <c r="B318" s="24"/>
      <c r="C318" s="24"/>
      <c r="D318" s="21"/>
      <c r="E318" s="27" t="s">
        <v>19</v>
      </c>
      <c r="F318" s="6">
        <f t="shared" si="187"/>
        <v>0</v>
      </c>
      <c r="G318" s="6">
        <f t="shared" si="187"/>
        <v>1940.08</v>
      </c>
      <c r="H318" s="6">
        <v>0</v>
      </c>
      <c r="I318" s="6">
        <v>0</v>
      </c>
      <c r="J318" s="6">
        <v>0</v>
      </c>
      <c r="K318" s="6">
        <v>1367.28</v>
      </c>
      <c r="L318" s="6">
        <v>0</v>
      </c>
      <c r="M318" s="6">
        <v>572.79999999999995</v>
      </c>
      <c r="N318" s="6">
        <v>0</v>
      </c>
      <c r="O318" s="6">
        <v>0</v>
      </c>
      <c r="P318" s="6">
        <v>0</v>
      </c>
      <c r="Q318" s="6">
        <v>0</v>
      </c>
      <c r="R318" s="6">
        <v>0</v>
      </c>
      <c r="S318" s="6">
        <v>0</v>
      </c>
      <c r="T318" s="25"/>
    </row>
    <row r="319" spans="1:20" s="26" customFormat="1" ht="18" customHeight="1">
      <c r="A319" s="23"/>
      <c r="B319" s="24"/>
      <c r="C319" s="24"/>
      <c r="D319" s="21"/>
      <c r="E319" s="27" t="s">
        <v>20</v>
      </c>
      <c r="F319" s="6">
        <f t="shared" si="187"/>
        <v>277</v>
      </c>
      <c r="G319" s="6">
        <f t="shared" si="187"/>
        <v>0.7</v>
      </c>
      <c r="H319" s="6">
        <v>277</v>
      </c>
      <c r="I319" s="6">
        <v>0</v>
      </c>
      <c r="J319" s="6">
        <v>0</v>
      </c>
      <c r="K319" s="6">
        <v>0.5</v>
      </c>
      <c r="L319" s="6">
        <v>0</v>
      </c>
      <c r="M319" s="6">
        <v>0.2</v>
      </c>
      <c r="N319" s="6">
        <v>0</v>
      </c>
      <c r="O319" s="6">
        <v>0</v>
      </c>
      <c r="P319" s="6">
        <v>0</v>
      </c>
      <c r="Q319" s="6">
        <v>0</v>
      </c>
      <c r="R319" s="6">
        <v>0</v>
      </c>
      <c r="S319" s="6">
        <v>0</v>
      </c>
      <c r="T319" s="25"/>
    </row>
    <row r="320" spans="1:20" s="26" customFormat="1" ht="18" customHeight="1">
      <c r="A320" s="23"/>
      <c r="B320" s="24"/>
      <c r="C320" s="24"/>
      <c r="D320" s="22"/>
      <c r="E320" s="27" t="s">
        <v>21</v>
      </c>
      <c r="F320" s="6">
        <f t="shared" si="187"/>
        <v>0</v>
      </c>
      <c r="G320" s="6">
        <f t="shared" si="187"/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  <c r="Q320" s="6">
        <v>0</v>
      </c>
      <c r="R320" s="6">
        <v>0</v>
      </c>
      <c r="S320" s="6">
        <v>0</v>
      </c>
      <c r="T320" s="25"/>
    </row>
    <row r="321" spans="1:20" s="26" customFormat="1" ht="18" customHeight="1">
      <c r="A321" s="23" t="s">
        <v>127</v>
      </c>
      <c r="B321" s="24" t="s">
        <v>94</v>
      </c>
      <c r="C321" s="24" t="s">
        <v>98</v>
      </c>
      <c r="D321" s="23" t="s">
        <v>16</v>
      </c>
      <c r="E321" s="23"/>
      <c r="F321" s="6">
        <f t="shared" ref="F321:S321" si="188">SUM(F322:F325)</f>
        <v>3900</v>
      </c>
      <c r="G321" s="6">
        <f t="shared" si="188"/>
        <v>60000</v>
      </c>
      <c r="H321" s="6">
        <f t="shared" si="188"/>
        <v>0</v>
      </c>
      <c r="I321" s="6">
        <f t="shared" si="188"/>
        <v>0</v>
      </c>
      <c r="J321" s="6">
        <f t="shared" si="188"/>
        <v>0</v>
      </c>
      <c r="K321" s="6">
        <f t="shared" si="188"/>
        <v>0</v>
      </c>
      <c r="L321" s="6">
        <f t="shared" si="188"/>
        <v>3900</v>
      </c>
      <c r="M321" s="6">
        <f t="shared" si="188"/>
        <v>0</v>
      </c>
      <c r="N321" s="6">
        <f t="shared" si="188"/>
        <v>0</v>
      </c>
      <c r="O321" s="6">
        <f t="shared" si="188"/>
        <v>60000</v>
      </c>
      <c r="P321" s="6">
        <f t="shared" si="188"/>
        <v>0</v>
      </c>
      <c r="Q321" s="6">
        <f t="shared" si="188"/>
        <v>0</v>
      </c>
      <c r="R321" s="6">
        <f t="shared" si="188"/>
        <v>0</v>
      </c>
      <c r="S321" s="6">
        <f t="shared" si="188"/>
        <v>0</v>
      </c>
      <c r="T321" s="25"/>
    </row>
    <row r="322" spans="1:20" s="26" customFormat="1" ht="18" customHeight="1">
      <c r="A322" s="23"/>
      <c r="B322" s="24"/>
      <c r="C322" s="24"/>
      <c r="D322" s="20" t="s">
        <v>17</v>
      </c>
      <c r="E322" s="27" t="s">
        <v>18</v>
      </c>
      <c r="F322" s="6">
        <f t="shared" ref="F322:G325" si="189">H322+J322+L322+N322+P322+R322</f>
        <v>0</v>
      </c>
      <c r="G322" s="6">
        <f t="shared" si="189"/>
        <v>58200</v>
      </c>
      <c r="H322" s="6">
        <v>0</v>
      </c>
      <c r="I322" s="6">
        <v>0</v>
      </c>
      <c r="J322" s="6">
        <v>0</v>
      </c>
      <c r="K322" s="6">
        <v>0</v>
      </c>
      <c r="L322" s="6">
        <v>0</v>
      </c>
      <c r="M322" s="6">
        <v>0</v>
      </c>
      <c r="N322" s="6">
        <v>0</v>
      </c>
      <c r="O322" s="6">
        <v>58200</v>
      </c>
      <c r="P322" s="6">
        <v>0</v>
      </c>
      <c r="Q322" s="6">
        <v>0</v>
      </c>
      <c r="R322" s="6">
        <v>0</v>
      </c>
      <c r="S322" s="6">
        <v>0</v>
      </c>
      <c r="T322" s="25"/>
    </row>
    <row r="323" spans="1:20" s="26" customFormat="1" ht="18" customHeight="1">
      <c r="A323" s="23"/>
      <c r="B323" s="24"/>
      <c r="C323" s="24"/>
      <c r="D323" s="21"/>
      <c r="E323" s="27" t="s">
        <v>19</v>
      </c>
      <c r="F323" s="6">
        <f t="shared" si="189"/>
        <v>0</v>
      </c>
      <c r="G323" s="6">
        <f t="shared" si="189"/>
        <v>1799.4</v>
      </c>
      <c r="H323" s="6">
        <v>0</v>
      </c>
      <c r="I323" s="6">
        <v>0</v>
      </c>
      <c r="J323" s="6">
        <v>0</v>
      </c>
      <c r="K323" s="6">
        <v>0</v>
      </c>
      <c r="L323" s="6">
        <v>0</v>
      </c>
      <c r="M323" s="6">
        <v>0</v>
      </c>
      <c r="N323" s="6">
        <v>0</v>
      </c>
      <c r="O323" s="6">
        <v>1799.4</v>
      </c>
      <c r="P323" s="6">
        <v>0</v>
      </c>
      <c r="Q323" s="6">
        <v>0</v>
      </c>
      <c r="R323" s="6">
        <v>0</v>
      </c>
      <c r="S323" s="6">
        <v>0</v>
      </c>
      <c r="T323" s="25"/>
    </row>
    <row r="324" spans="1:20" s="26" customFormat="1" ht="18" customHeight="1">
      <c r="A324" s="23"/>
      <c r="B324" s="24"/>
      <c r="C324" s="24"/>
      <c r="D324" s="21"/>
      <c r="E324" s="27" t="s">
        <v>20</v>
      </c>
      <c r="F324" s="6">
        <f t="shared" si="189"/>
        <v>3900</v>
      </c>
      <c r="G324" s="6">
        <f t="shared" si="189"/>
        <v>0.6</v>
      </c>
      <c r="H324" s="6">
        <v>0</v>
      </c>
      <c r="I324" s="6">
        <v>0</v>
      </c>
      <c r="J324" s="6">
        <v>0</v>
      </c>
      <c r="K324" s="6">
        <v>0</v>
      </c>
      <c r="L324" s="6">
        <v>3900</v>
      </c>
      <c r="M324" s="6">
        <v>0</v>
      </c>
      <c r="N324" s="6">
        <v>0</v>
      </c>
      <c r="O324" s="6">
        <v>0.6</v>
      </c>
      <c r="P324" s="6">
        <v>0</v>
      </c>
      <c r="Q324" s="6">
        <v>0</v>
      </c>
      <c r="R324" s="6">
        <v>0</v>
      </c>
      <c r="S324" s="6">
        <v>0</v>
      </c>
      <c r="T324" s="25"/>
    </row>
    <row r="325" spans="1:20" s="26" customFormat="1" ht="18" customHeight="1">
      <c r="A325" s="23"/>
      <c r="B325" s="24"/>
      <c r="C325" s="24"/>
      <c r="D325" s="22"/>
      <c r="E325" s="27" t="s">
        <v>21</v>
      </c>
      <c r="F325" s="6">
        <f t="shared" si="189"/>
        <v>0</v>
      </c>
      <c r="G325" s="6">
        <f t="shared" si="189"/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  <c r="S325" s="6">
        <v>0</v>
      </c>
      <c r="T325" s="25"/>
    </row>
    <row r="326" spans="1:20" s="26" customFormat="1" ht="18" customHeight="1">
      <c r="A326" s="28" t="s">
        <v>99</v>
      </c>
      <c r="B326" s="28"/>
      <c r="C326" s="28"/>
      <c r="D326" s="23" t="s">
        <v>16</v>
      </c>
      <c r="E326" s="23"/>
      <c r="F326" s="6">
        <f>SUM(F327:F330)</f>
        <v>3518</v>
      </c>
      <c r="G326" s="6">
        <f>SUM(G327:G330)</f>
        <v>42000</v>
      </c>
      <c r="H326" s="6">
        <f t="shared" ref="H326:S326" si="190">SUM(H331)</f>
        <v>0</v>
      </c>
      <c r="I326" s="6">
        <f t="shared" si="190"/>
        <v>0</v>
      </c>
      <c r="J326" s="6">
        <f t="shared" si="190"/>
        <v>3518</v>
      </c>
      <c r="K326" s="6">
        <f t="shared" si="190"/>
        <v>0</v>
      </c>
      <c r="L326" s="6">
        <f t="shared" si="190"/>
        <v>0</v>
      </c>
      <c r="M326" s="6">
        <f t="shared" si="190"/>
        <v>42000</v>
      </c>
      <c r="N326" s="6">
        <f t="shared" si="190"/>
        <v>0</v>
      </c>
      <c r="O326" s="6">
        <f t="shared" si="190"/>
        <v>0</v>
      </c>
      <c r="P326" s="6">
        <f t="shared" si="190"/>
        <v>0</v>
      </c>
      <c r="Q326" s="6">
        <f t="shared" si="190"/>
        <v>0</v>
      </c>
      <c r="R326" s="6">
        <f t="shared" si="190"/>
        <v>0</v>
      </c>
      <c r="S326" s="6">
        <f t="shared" si="190"/>
        <v>0</v>
      </c>
      <c r="T326" s="25"/>
    </row>
    <row r="327" spans="1:20" s="26" customFormat="1" ht="18" customHeight="1">
      <c r="A327" s="28"/>
      <c r="B327" s="28"/>
      <c r="C327" s="28"/>
      <c r="D327" s="20" t="s">
        <v>17</v>
      </c>
      <c r="E327" s="27" t="s">
        <v>18</v>
      </c>
      <c r="F327" s="6">
        <f t="shared" ref="F327:G330" si="191">H327+J327+L327+N327+P327+R327</f>
        <v>0</v>
      </c>
      <c r="G327" s="6">
        <f t="shared" si="191"/>
        <v>40740</v>
      </c>
      <c r="H327" s="6">
        <f t="shared" ref="H327:S327" si="192">SUM(H332)</f>
        <v>0</v>
      </c>
      <c r="I327" s="6">
        <f t="shared" si="192"/>
        <v>0</v>
      </c>
      <c r="J327" s="6">
        <f t="shared" si="192"/>
        <v>0</v>
      </c>
      <c r="K327" s="6">
        <f t="shared" si="192"/>
        <v>0</v>
      </c>
      <c r="L327" s="6">
        <f t="shared" si="192"/>
        <v>0</v>
      </c>
      <c r="M327" s="6">
        <f t="shared" si="192"/>
        <v>40740</v>
      </c>
      <c r="N327" s="6">
        <f t="shared" si="192"/>
        <v>0</v>
      </c>
      <c r="O327" s="6">
        <f t="shared" si="192"/>
        <v>0</v>
      </c>
      <c r="P327" s="6">
        <f t="shared" si="192"/>
        <v>0</v>
      </c>
      <c r="Q327" s="6">
        <f t="shared" si="192"/>
        <v>0</v>
      </c>
      <c r="R327" s="6">
        <f t="shared" si="192"/>
        <v>0</v>
      </c>
      <c r="S327" s="6">
        <f t="shared" si="192"/>
        <v>0</v>
      </c>
      <c r="T327" s="25"/>
    </row>
    <row r="328" spans="1:20" s="26" customFormat="1" ht="18" customHeight="1">
      <c r="A328" s="28"/>
      <c r="B328" s="28"/>
      <c r="C328" s="28"/>
      <c r="D328" s="21"/>
      <c r="E328" s="27" t="s">
        <v>19</v>
      </c>
      <c r="F328" s="6">
        <f t="shared" si="191"/>
        <v>0</v>
      </c>
      <c r="G328" s="6">
        <f t="shared" si="191"/>
        <v>1259.5</v>
      </c>
      <c r="H328" s="6">
        <f t="shared" ref="H328:S328" si="193">SUM(H333)</f>
        <v>0</v>
      </c>
      <c r="I328" s="6">
        <f t="shared" si="193"/>
        <v>0</v>
      </c>
      <c r="J328" s="6">
        <f t="shared" si="193"/>
        <v>0</v>
      </c>
      <c r="K328" s="6">
        <f t="shared" si="193"/>
        <v>0</v>
      </c>
      <c r="L328" s="6">
        <f t="shared" si="193"/>
        <v>0</v>
      </c>
      <c r="M328" s="6">
        <f t="shared" si="193"/>
        <v>1259.5</v>
      </c>
      <c r="N328" s="6">
        <f t="shared" si="193"/>
        <v>0</v>
      </c>
      <c r="O328" s="6">
        <f t="shared" si="193"/>
        <v>0</v>
      </c>
      <c r="P328" s="6">
        <f t="shared" si="193"/>
        <v>0</v>
      </c>
      <c r="Q328" s="6">
        <f t="shared" si="193"/>
        <v>0</v>
      </c>
      <c r="R328" s="6">
        <f t="shared" si="193"/>
        <v>0</v>
      </c>
      <c r="S328" s="6">
        <f t="shared" si="193"/>
        <v>0</v>
      </c>
      <c r="T328" s="25"/>
    </row>
    <row r="329" spans="1:20" s="26" customFormat="1" ht="18" customHeight="1">
      <c r="A329" s="28"/>
      <c r="B329" s="28"/>
      <c r="C329" s="28"/>
      <c r="D329" s="21"/>
      <c r="E329" s="27" t="s">
        <v>20</v>
      </c>
      <c r="F329" s="6">
        <f t="shared" si="191"/>
        <v>3518</v>
      </c>
      <c r="G329" s="6">
        <f t="shared" si="191"/>
        <v>0.5</v>
      </c>
      <c r="H329" s="6">
        <f t="shared" ref="H329:S329" si="194">SUM(H334)</f>
        <v>0</v>
      </c>
      <c r="I329" s="6">
        <f t="shared" si="194"/>
        <v>0</v>
      </c>
      <c r="J329" s="6">
        <f t="shared" si="194"/>
        <v>3518</v>
      </c>
      <c r="K329" s="6">
        <f t="shared" si="194"/>
        <v>0</v>
      </c>
      <c r="L329" s="6">
        <f t="shared" si="194"/>
        <v>0</v>
      </c>
      <c r="M329" s="6">
        <f t="shared" si="194"/>
        <v>0.5</v>
      </c>
      <c r="N329" s="6">
        <f t="shared" si="194"/>
        <v>0</v>
      </c>
      <c r="O329" s="6">
        <f t="shared" si="194"/>
        <v>0</v>
      </c>
      <c r="P329" s="6">
        <f t="shared" si="194"/>
        <v>0</v>
      </c>
      <c r="Q329" s="6">
        <f t="shared" si="194"/>
        <v>0</v>
      </c>
      <c r="R329" s="6">
        <f t="shared" si="194"/>
        <v>0</v>
      </c>
      <c r="S329" s="6">
        <f t="shared" si="194"/>
        <v>0</v>
      </c>
      <c r="T329" s="25"/>
    </row>
    <row r="330" spans="1:20" s="26" customFormat="1" ht="18" customHeight="1">
      <c r="A330" s="28"/>
      <c r="B330" s="28"/>
      <c r="C330" s="28"/>
      <c r="D330" s="22"/>
      <c r="E330" s="27" t="s">
        <v>21</v>
      </c>
      <c r="F330" s="6">
        <f t="shared" si="191"/>
        <v>0</v>
      </c>
      <c r="G330" s="6">
        <f t="shared" si="191"/>
        <v>0</v>
      </c>
      <c r="H330" s="6">
        <f t="shared" ref="H330:S330" si="195">SUM(H335)</f>
        <v>0</v>
      </c>
      <c r="I330" s="6">
        <f t="shared" si="195"/>
        <v>0</v>
      </c>
      <c r="J330" s="6">
        <f t="shared" si="195"/>
        <v>0</v>
      </c>
      <c r="K330" s="6">
        <f t="shared" si="195"/>
        <v>0</v>
      </c>
      <c r="L330" s="6">
        <f t="shared" si="195"/>
        <v>0</v>
      </c>
      <c r="M330" s="6">
        <f t="shared" si="195"/>
        <v>0</v>
      </c>
      <c r="N330" s="6">
        <f t="shared" si="195"/>
        <v>0</v>
      </c>
      <c r="O330" s="6">
        <f t="shared" si="195"/>
        <v>0</v>
      </c>
      <c r="P330" s="6">
        <f t="shared" si="195"/>
        <v>0</v>
      </c>
      <c r="Q330" s="6">
        <f t="shared" si="195"/>
        <v>0</v>
      </c>
      <c r="R330" s="6">
        <f t="shared" si="195"/>
        <v>0</v>
      </c>
      <c r="S330" s="6">
        <f t="shared" si="195"/>
        <v>0</v>
      </c>
      <c r="T330" s="25"/>
    </row>
    <row r="331" spans="1:20" s="26" customFormat="1" ht="18" customHeight="1">
      <c r="A331" s="23" t="s">
        <v>124</v>
      </c>
      <c r="B331" s="24" t="s">
        <v>100</v>
      </c>
      <c r="C331" s="24" t="s">
        <v>101</v>
      </c>
      <c r="D331" s="23" t="s">
        <v>16</v>
      </c>
      <c r="E331" s="23"/>
      <c r="F331" s="6">
        <f t="shared" ref="F331:S331" si="196">SUM(F332:F335)</f>
        <v>3518</v>
      </c>
      <c r="G331" s="6">
        <f t="shared" si="196"/>
        <v>42000</v>
      </c>
      <c r="H331" s="6">
        <f t="shared" si="196"/>
        <v>0</v>
      </c>
      <c r="I331" s="6">
        <f t="shared" si="196"/>
        <v>0</v>
      </c>
      <c r="J331" s="6">
        <f t="shared" si="196"/>
        <v>3518</v>
      </c>
      <c r="K331" s="6">
        <f t="shared" si="196"/>
        <v>0</v>
      </c>
      <c r="L331" s="6">
        <f t="shared" si="196"/>
        <v>0</v>
      </c>
      <c r="M331" s="6">
        <f t="shared" si="196"/>
        <v>42000</v>
      </c>
      <c r="N331" s="6">
        <f t="shared" si="196"/>
        <v>0</v>
      </c>
      <c r="O331" s="6">
        <f t="shared" si="196"/>
        <v>0</v>
      </c>
      <c r="P331" s="6">
        <f t="shared" si="196"/>
        <v>0</v>
      </c>
      <c r="Q331" s="6">
        <f t="shared" si="196"/>
        <v>0</v>
      </c>
      <c r="R331" s="6">
        <f t="shared" si="196"/>
        <v>0</v>
      </c>
      <c r="S331" s="6">
        <f t="shared" si="196"/>
        <v>0</v>
      </c>
      <c r="T331" s="25"/>
    </row>
    <row r="332" spans="1:20" s="26" customFormat="1" ht="18" customHeight="1">
      <c r="A332" s="23"/>
      <c r="B332" s="24"/>
      <c r="C332" s="24"/>
      <c r="D332" s="20" t="s">
        <v>17</v>
      </c>
      <c r="E332" s="27" t="s">
        <v>18</v>
      </c>
      <c r="F332" s="6">
        <f t="shared" ref="F332:G335" si="197">H332+J332+L332+N332+P332+R332</f>
        <v>0</v>
      </c>
      <c r="G332" s="6">
        <f t="shared" si="197"/>
        <v>40740</v>
      </c>
      <c r="H332" s="6">
        <v>0</v>
      </c>
      <c r="I332" s="6">
        <v>0</v>
      </c>
      <c r="J332" s="6">
        <v>0</v>
      </c>
      <c r="K332" s="6">
        <v>0</v>
      </c>
      <c r="L332" s="6">
        <v>0</v>
      </c>
      <c r="M332" s="6">
        <v>40740</v>
      </c>
      <c r="N332" s="6">
        <v>0</v>
      </c>
      <c r="O332" s="6">
        <v>0</v>
      </c>
      <c r="P332" s="6">
        <v>0</v>
      </c>
      <c r="Q332" s="6">
        <v>0</v>
      </c>
      <c r="R332" s="6">
        <v>0</v>
      </c>
      <c r="S332" s="6">
        <v>0</v>
      </c>
      <c r="T332" s="25"/>
    </row>
    <row r="333" spans="1:20" s="26" customFormat="1" ht="18" customHeight="1">
      <c r="A333" s="23"/>
      <c r="B333" s="24"/>
      <c r="C333" s="24"/>
      <c r="D333" s="21"/>
      <c r="E333" s="27" t="s">
        <v>19</v>
      </c>
      <c r="F333" s="6">
        <f t="shared" si="197"/>
        <v>0</v>
      </c>
      <c r="G333" s="6">
        <f t="shared" si="197"/>
        <v>1259.5</v>
      </c>
      <c r="H333" s="6">
        <v>0</v>
      </c>
      <c r="I333" s="6">
        <v>0</v>
      </c>
      <c r="J333" s="6">
        <v>0</v>
      </c>
      <c r="K333" s="6">
        <v>0</v>
      </c>
      <c r="L333" s="6">
        <v>0</v>
      </c>
      <c r="M333" s="6">
        <v>1259.5</v>
      </c>
      <c r="N333" s="6">
        <v>0</v>
      </c>
      <c r="O333" s="6">
        <v>0</v>
      </c>
      <c r="P333" s="6">
        <v>0</v>
      </c>
      <c r="Q333" s="6">
        <v>0</v>
      </c>
      <c r="R333" s="6">
        <v>0</v>
      </c>
      <c r="S333" s="6">
        <v>0</v>
      </c>
      <c r="T333" s="25"/>
    </row>
    <row r="334" spans="1:20" s="26" customFormat="1" ht="18" customHeight="1">
      <c r="A334" s="23"/>
      <c r="B334" s="24"/>
      <c r="C334" s="24"/>
      <c r="D334" s="21"/>
      <c r="E334" s="27" t="s">
        <v>20</v>
      </c>
      <c r="F334" s="6">
        <f t="shared" si="197"/>
        <v>3518</v>
      </c>
      <c r="G334" s="6">
        <f t="shared" si="197"/>
        <v>0.5</v>
      </c>
      <c r="H334" s="6">
        <v>0</v>
      </c>
      <c r="I334" s="6">
        <v>0</v>
      </c>
      <c r="J334" s="6">
        <v>3518</v>
      </c>
      <c r="K334" s="6">
        <v>0</v>
      </c>
      <c r="L334" s="6">
        <v>0</v>
      </c>
      <c r="M334" s="6">
        <v>0.5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  <c r="S334" s="6">
        <v>0</v>
      </c>
      <c r="T334" s="25"/>
    </row>
    <row r="335" spans="1:20" s="26" customFormat="1" ht="18" customHeight="1">
      <c r="A335" s="23"/>
      <c r="B335" s="24"/>
      <c r="C335" s="24"/>
      <c r="D335" s="22"/>
      <c r="E335" s="27" t="s">
        <v>21</v>
      </c>
      <c r="F335" s="6">
        <f t="shared" si="197"/>
        <v>0</v>
      </c>
      <c r="G335" s="6">
        <f t="shared" si="197"/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  <c r="Q335" s="6">
        <v>0</v>
      </c>
      <c r="R335" s="6">
        <v>0</v>
      </c>
      <c r="S335" s="6">
        <v>0</v>
      </c>
      <c r="T335" s="25"/>
    </row>
    <row r="336" spans="1:20" s="26" customFormat="1" ht="18" customHeight="1">
      <c r="A336" s="28" t="s">
        <v>102</v>
      </c>
      <c r="B336" s="28"/>
      <c r="C336" s="28"/>
      <c r="D336" s="23" t="s">
        <v>16</v>
      </c>
      <c r="E336" s="23"/>
      <c r="F336" s="6">
        <f>SUM(F337:F340)</f>
        <v>361.14</v>
      </c>
      <c r="G336" s="6">
        <f>SUM(G337:G340)</f>
        <v>7763.71</v>
      </c>
      <c r="H336" s="6">
        <f t="shared" ref="H336:S336" si="198">SUM(H341)</f>
        <v>361.14</v>
      </c>
      <c r="I336" s="6">
        <f t="shared" si="198"/>
        <v>0</v>
      </c>
      <c r="J336" s="6">
        <f t="shared" si="198"/>
        <v>0</v>
      </c>
      <c r="K336" s="6">
        <f t="shared" si="198"/>
        <v>7763.71</v>
      </c>
      <c r="L336" s="6">
        <f t="shared" si="198"/>
        <v>0</v>
      </c>
      <c r="M336" s="6">
        <f t="shared" si="198"/>
        <v>0</v>
      </c>
      <c r="N336" s="6">
        <f t="shared" si="198"/>
        <v>0</v>
      </c>
      <c r="O336" s="6">
        <f t="shared" si="198"/>
        <v>0</v>
      </c>
      <c r="P336" s="6">
        <f t="shared" si="198"/>
        <v>0</v>
      </c>
      <c r="Q336" s="6">
        <f t="shared" si="198"/>
        <v>0</v>
      </c>
      <c r="R336" s="6">
        <f t="shared" si="198"/>
        <v>0</v>
      </c>
      <c r="S336" s="6">
        <f t="shared" si="198"/>
        <v>0</v>
      </c>
      <c r="T336" s="25"/>
    </row>
    <row r="337" spans="1:20" s="26" customFormat="1" ht="18" customHeight="1">
      <c r="A337" s="28"/>
      <c r="B337" s="28"/>
      <c r="C337" s="28"/>
      <c r="D337" s="20" t="s">
        <v>17</v>
      </c>
      <c r="E337" s="27" t="s">
        <v>18</v>
      </c>
      <c r="F337" s="6">
        <f t="shared" ref="F337:G340" si="199">H337+J337+L337+N337+P337+R337</f>
        <v>0</v>
      </c>
      <c r="G337" s="6">
        <f t="shared" si="199"/>
        <v>7530.8</v>
      </c>
      <c r="H337" s="6">
        <f t="shared" ref="H337:S337" si="200">SUM(H342)</f>
        <v>0</v>
      </c>
      <c r="I337" s="6">
        <f t="shared" si="200"/>
        <v>0</v>
      </c>
      <c r="J337" s="6">
        <f t="shared" si="200"/>
        <v>0</v>
      </c>
      <c r="K337" s="6">
        <f t="shared" si="200"/>
        <v>7530.8</v>
      </c>
      <c r="L337" s="6">
        <f t="shared" si="200"/>
        <v>0</v>
      </c>
      <c r="M337" s="6">
        <f t="shared" si="200"/>
        <v>0</v>
      </c>
      <c r="N337" s="6">
        <f t="shared" si="200"/>
        <v>0</v>
      </c>
      <c r="O337" s="6">
        <f t="shared" si="200"/>
        <v>0</v>
      </c>
      <c r="P337" s="6">
        <f t="shared" si="200"/>
        <v>0</v>
      </c>
      <c r="Q337" s="6">
        <f t="shared" si="200"/>
        <v>0</v>
      </c>
      <c r="R337" s="6">
        <f t="shared" si="200"/>
        <v>0</v>
      </c>
      <c r="S337" s="6">
        <f t="shared" si="200"/>
        <v>0</v>
      </c>
      <c r="T337" s="25"/>
    </row>
    <row r="338" spans="1:20" s="26" customFormat="1" ht="18" customHeight="1">
      <c r="A338" s="28"/>
      <c r="B338" s="28"/>
      <c r="C338" s="28"/>
      <c r="D338" s="21"/>
      <c r="E338" s="27" t="s">
        <v>19</v>
      </c>
      <c r="F338" s="6">
        <f t="shared" si="199"/>
        <v>0</v>
      </c>
      <c r="G338" s="6">
        <f t="shared" si="199"/>
        <v>232.83</v>
      </c>
      <c r="H338" s="6">
        <f t="shared" ref="H338:S338" si="201">SUM(H343)</f>
        <v>0</v>
      </c>
      <c r="I338" s="6">
        <f t="shared" si="201"/>
        <v>0</v>
      </c>
      <c r="J338" s="6">
        <f t="shared" si="201"/>
        <v>0</v>
      </c>
      <c r="K338" s="6">
        <f t="shared" si="201"/>
        <v>232.83</v>
      </c>
      <c r="L338" s="6">
        <f t="shared" si="201"/>
        <v>0</v>
      </c>
      <c r="M338" s="6">
        <f t="shared" si="201"/>
        <v>0</v>
      </c>
      <c r="N338" s="6">
        <f t="shared" si="201"/>
        <v>0</v>
      </c>
      <c r="O338" s="6">
        <f t="shared" si="201"/>
        <v>0</v>
      </c>
      <c r="P338" s="6">
        <f t="shared" si="201"/>
        <v>0</v>
      </c>
      <c r="Q338" s="6">
        <f t="shared" si="201"/>
        <v>0</v>
      </c>
      <c r="R338" s="6">
        <f t="shared" si="201"/>
        <v>0</v>
      </c>
      <c r="S338" s="6">
        <f t="shared" si="201"/>
        <v>0</v>
      </c>
      <c r="T338" s="25"/>
    </row>
    <row r="339" spans="1:20" s="26" customFormat="1" ht="18" customHeight="1">
      <c r="A339" s="28"/>
      <c r="B339" s="28"/>
      <c r="C339" s="28"/>
      <c r="D339" s="21"/>
      <c r="E339" s="27" t="s">
        <v>20</v>
      </c>
      <c r="F339" s="6">
        <f t="shared" si="199"/>
        <v>361.14</v>
      </c>
      <c r="G339" s="6">
        <f t="shared" si="199"/>
        <v>0.08</v>
      </c>
      <c r="H339" s="6">
        <f t="shared" ref="H339:S339" si="202">SUM(H344)</f>
        <v>361.14</v>
      </c>
      <c r="I339" s="6">
        <f t="shared" si="202"/>
        <v>0</v>
      </c>
      <c r="J339" s="6">
        <f t="shared" si="202"/>
        <v>0</v>
      </c>
      <c r="K339" s="6">
        <f t="shared" si="202"/>
        <v>0.08</v>
      </c>
      <c r="L339" s="6">
        <f t="shared" si="202"/>
        <v>0</v>
      </c>
      <c r="M339" s="6">
        <f t="shared" si="202"/>
        <v>0</v>
      </c>
      <c r="N339" s="6">
        <f t="shared" si="202"/>
        <v>0</v>
      </c>
      <c r="O339" s="6">
        <f t="shared" si="202"/>
        <v>0</v>
      </c>
      <c r="P339" s="6">
        <f t="shared" si="202"/>
        <v>0</v>
      </c>
      <c r="Q339" s="6">
        <f t="shared" si="202"/>
        <v>0</v>
      </c>
      <c r="R339" s="6">
        <f t="shared" si="202"/>
        <v>0</v>
      </c>
      <c r="S339" s="6">
        <f t="shared" si="202"/>
        <v>0</v>
      </c>
      <c r="T339" s="25"/>
    </row>
    <row r="340" spans="1:20" s="26" customFormat="1" ht="18" customHeight="1">
      <c r="A340" s="28"/>
      <c r="B340" s="28"/>
      <c r="C340" s="28"/>
      <c r="D340" s="22"/>
      <c r="E340" s="27" t="s">
        <v>21</v>
      </c>
      <c r="F340" s="6">
        <f t="shared" si="199"/>
        <v>0</v>
      </c>
      <c r="G340" s="6">
        <f t="shared" si="199"/>
        <v>0</v>
      </c>
      <c r="H340" s="6">
        <f t="shared" ref="H340:S340" si="203">SUM(H345)</f>
        <v>0</v>
      </c>
      <c r="I340" s="6">
        <f t="shared" si="203"/>
        <v>0</v>
      </c>
      <c r="J340" s="6">
        <f t="shared" si="203"/>
        <v>0</v>
      </c>
      <c r="K340" s="6">
        <f t="shared" si="203"/>
        <v>0</v>
      </c>
      <c r="L340" s="6">
        <f t="shared" si="203"/>
        <v>0</v>
      </c>
      <c r="M340" s="6">
        <f t="shared" si="203"/>
        <v>0</v>
      </c>
      <c r="N340" s="6">
        <f t="shared" si="203"/>
        <v>0</v>
      </c>
      <c r="O340" s="6">
        <f t="shared" si="203"/>
        <v>0</v>
      </c>
      <c r="P340" s="6">
        <f t="shared" si="203"/>
        <v>0</v>
      </c>
      <c r="Q340" s="6">
        <f t="shared" si="203"/>
        <v>0</v>
      </c>
      <c r="R340" s="6">
        <f t="shared" si="203"/>
        <v>0</v>
      </c>
      <c r="S340" s="6">
        <f t="shared" si="203"/>
        <v>0</v>
      </c>
      <c r="T340" s="25"/>
    </row>
    <row r="341" spans="1:20" s="26" customFormat="1" ht="18" customHeight="1">
      <c r="A341" s="23" t="s">
        <v>124</v>
      </c>
      <c r="B341" s="24" t="s">
        <v>103</v>
      </c>
      <c r="C341" s="24" t="s">
        <v>104</v>
      </c>
      <c r="D341" s="23" t="s">
        <v>16</v>
      </c>
      <c r="E341" s="23"/>
      <c r="F341" s="6">
        <f t="shared" ref="F341:S341" si="204">SUM(F342:F345)</f>
        <v>361.14</v>
      </c>
      <c r="G341" s="6">
        <f t="shared" si="204"/>
        <v>7763.71</v>
      </c>
      <c r="H341" s="6">
        <f t="shared" si="204"/>
        <v>361.14</v>
      </c>
      <c r="I341" s="6">
        <f t="shared" si="204"/>
        <v>0</v>
      </c>
      <c r="J341" s="6">
        <f t="shared" si="204"/>
        <v>0</v>
      </c>
      <c r="K341" s="6">
        <f t="shared" si="204"/>
        <v>7763.71</v>
      </c>
      <c r="L341" s="6">
        <f t="shared" si="204"/>
        <v>0</v>
      </c>
      <c r="M341" s="6">
        <f t="shared" si="204"/>
        <v>0</v>
      </c>
      <c r="N341" s="6">
        <f t="shared" si="204"/>
        <v>0</v>
      </c>
      <c r="O341" s="6">
        <f t="shared" si="204"/>
        <v>0</v>
      </c>
      <c r="P341" s="6">
        <f t="shared" si="204"/>
        <v>0</v>
      </c>
      <c r="Q341" s="6">
        <f t="shared" si="204"/>
        <v>0</v>
      </c>
      <c r="R341" s="6">
        <f t="shared" si="204"/>
        <v>0</v>
      </c>
      <c r="S341" s="6">
        <f t="shared" si="204"/>
        <v>0</v>
      </c>
      <c r="T341" s="25"/>
    </row>
    <row r="342" spans="1:20" s="26" customFormat="1" ht="18" customHeight="1">
      <c r="A342" s="23"/>
      <c r="B342" s="24"/>
      <c r="C342" s="24"/>
      <c r="D342" s="20" t="s">
        <v>17</v>
      </c>
      <c r="E342" s="27" t="s">
        <v>18</v>
      </c>
      <c r="F342" s="6">
        <f t="shared" ref="F342:G345" si="205">H342+J342+L342+N342+P342+R342</f>
        <v>0</v>
      </c>
      <c r="G342" s="6">
        <f t="shared" si="205"/>
        <v>7530.8</v>
      </c>
      <c r="H342" s="6">
        <v>0</v>
      </c>
      <c r="I342" s="6">
        <v>0</v>
      </c>
      <c r="J342" s="6">
        <v>0</v>
      </c>
      <c r="K342" s="6">
        <v>7530.8</v>
      </c>
      <c r="L342" s="6">
        <v>0</v>
      </c>
      <c r="M342" s="6">
        <v>0</v>
      </c>
      <c r="N342" s="6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25"/>
    </row>
    <row r="343" spans="1:20" s="26" customFormat="1" ht="18" customHeight="1">
      <c r="A343" s="23"/>
      <c r="B343" s="24"/>
      <c r="C343" s="24"/>
      <c r="D343" s="21"/>
      <c r="E343" s="27" t="s">
        <v>19</v>
      </c>
      <c r="F343" s="6">
        <f t="shared" si="205"/>
        <v>0</v>
      </c>
      <c r="G343" s="6">
        <f t="shared" si="205"/>
        <v>232.83</v>
      </c>
      <c r="H343" s="6">
        <v>0</v>
      </c>
      <c r="I343" s="6">
        <v>0</v>
      </c>
      <c r="J343" s="6">
        <v>0</v>
      </c>
      <c r="K343" s="6">
        <v>232.83</v>
      </c>
      <c r="L343" s="6">
        <v>0</v>
      </c>
      <c r="M343" s="6">
        <v>0</v>
      </c>
      <c r="N343" s="6">
        <v>0</v>
      </c>
      <c r="O343" s="6">
        <v>0</v>
      </c>
      <c r="P343" s="6">
        <v>0</v>
      </c>
      <c r="Q343" s="6">
        <v>0</v>
      </c>
      <c r="R343" s="6">
        <v>0</v>
      </c>
      <c r="S343" s="6">
        <v>0</v>
      </c>
      <c r="T343" s="25"/>
    </row>
    <row r="344" spans="1:20" s="26" customFormat="1" ht="18" customHeight="1">
      <c r="A344" s="23"/>
      <c r="B344" s="24"/>
      <c r="C344" s="24"/>
      <c r="D344" s="21"/>
      <c r="E344" s="27" t="s">
        <v>20</v>
      </c>
      <c r="F344" s="6">
        <f t="shared" si="205"/>
        <v>361.14</v>
      </c>
      <c r="G344" s="6">
        <f t="shared" si="205"/>
        <v>0.08</v>
      </c>
      <c r="H344" s="6">
        <v>361.14</v>
      </c>
      <c r="I344" s="6">
        <v>0</v>
      </c>
      <c r="J344" s="6">
        <v>0</v>
      </c>
      <c r="K344" s="6">
        <v>0.08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  <c r="Q344" s="6">
        <v>0</v>
      </c>
      <c r="R344" s="6">
        <v>0</v>
      </c>
      <c r="S344" s="6">
        <v>0</v>
      </c>
      <c r="T344" s="25"/>
    </row>
    <row r="345" spans="1:20" s="26" customFormat="1" ht="18" customHeight="1">
      <c r="A345" s="23"/>
      <c r="B345" s="24"/>
      <c r="C345" s="24"/>
      <c r="D345" s="22"/>
      <c r="E345" s="27" t="s">
        <v>21</v>
      </c>
      <c r="F345" s="6">
        <f t="shared" si="205"/>
        <v>0</v>
      </c>
      <c r="G345" s="6">
        <f t="shared" si="205"/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  <c r="S345" s="6">
        <v>0</v>
      </c>
      <c r="T345" s="25"/>
    </row>
    <row r="346" spans="1:20" s="26" customFormat="1" ht="18" customHeight="1">
      <c r="A346" s="28" t="s">
        <v>105</v>
      </c>
      <c r="B346" s="28"/>
      <c r="C346" s="28"/>
      <c r="D346" s="23" t="s">
        <v>16</v>
      </c>
      <c r="E346" s="23"/>
      <c r="F346" s="6">
        <f>SUM(F347:F350)</f>
        <v>1950</v>
      </c>
      <c r="G346" s="6">
        <f>SUM(G347:G350)</f>
        <v>30000</v>
      </c>
      <c r="H346" s="6">
        <f t="shared" ref="H346:S346" si="206">SUM(H351)</f>
        <v>0</v>
      </c>
      <c r="I346" s="6">
        <f t="shared" si="206"/>
        <v>0</v>
      </c>
      <c r="J346" s="6">
        <f t="shared" si="206"/>
        <v>0</v>
      </c>
      <c r="K346" s="6">
        <f t="shared" si="206"/>
        <v>0</v>
      </c>
      <c r="L346" s="6">
        <f t="shared" si="206"/>
        <v>0</v>
      </c>
      <c r="M346" s="6">
        <f t="shared" si="206"/>
        <v>0</v>
      </c>
      <c r="N346" s="6">
        <f t="shared" si="206"/>
        <v>0</v>
      </c>
      <c r="O346" s="6">
        <f t="shared" si="206"/>
        <v>0</v>
      </c>
      <c r="P346" s="6">
        <f t="shared" si="206"/>
        <v>1950</v>
      </c>
      <c r="Q346" s="6">
        <f t="shared" si="206"/>
        <v>0</v>
      </c>
      <c r="R346" s="6">
        <f t="shared" si="206"/>
        <v>0</v>
      </c>
      <c r="S346" s="6">
        <f t="shared" si="206"/>
        <v>30000</v>
      </c>
      <c r="T346" s="25"/>
    </row>
    <row r="347" spans="1:20" s="26" customFormat="1" ht="18" customHeight="1">
      <c r="A347" s="28"/>
      <c r="B347" s="28"/>
      <c r="C347" s="28"/>
      <c r="D347" s="20" t="s">
        <v>17</v>
      </c>
      <c r="E347" s="27" t="s">
        <v>18</v>
      </c>
      <c r="F347" s="6">
        <f t="shared" ref="F347:G350" si="207">H347+J347+L347+N347+P347+R347</f>
        <v>0</v>
      </c>
      <c r="G347" s="6">
        <f t="shared" si="207"/>
        <v>29100</v>
      </c>
      <c r="H347" s="6">
        <f t="shared" ref="H347:S347" si="208">SUM(H352)</f>
        <v>0</v>
      </c>
      <c r="I347" s="6">
        <f t="shared" si="208"/>
        <v>0</v>
      </c>
      <c r="J347" s="6">
        <f t="shared" si="208"/>
        <v>0</v>
      </c>
      <c r="K347" s="6">
        <f t="shared" si="208"/>
        <v>0</v>
      </c>
      <c r="L347" s="6">
        <f t="shared" si="208"/>
        <v>0</v>
      </c>
      <c r="M347" s="6">
        <f t="shared" si="208"/>
        <v>0</v>
      </c>
      <c r="N347" s="6">
        <f t="shared" si="208"/>
        <v>0</v>
      </c>
      <c r="O347" s="6">
        <f t="shared" si="208"/>
        <v>0</v>
      </c>
      <c r="P347" s="6">
        <f t="shared" si="208"/>
        <v>0</v>
      </c>
      <c r="Q347" s="6">
        <f t="shared" si="208"/>
        <v>0</v>
      </c>
      <c r="R347" s="6">
        <f t="shared" si="208"/>
        <v>0</v>
      </c>
      <c r="S347" s="6">
        <f t="shared" si="208"/>
        <v>29100</v>
      </c>
      <c r="T347" s="25"/>
    </row>
    <row r="348" spans="1:20" s="26" customFormat="1" ht="18" customHeight="1">
      <c r="A348" s="28"/>
      <c r="B348" s="28"/>
      <c r="C348" s="28"/>
      <c r="D348" s="21"/>
      <c r="E348" s="27" t="s">
        <v>19</v>
      </c>
      <c r="F348" s="6">
        <f t="shared" si="207"/>
        <v>0</v>
      </c>
      <c r="G348" s="6">
        <f t="shared" si="207"/>
        <v>899.7</v>
      </c>
      <c r="H348" s="6">
        <f t="shared" ref="H348:S348" si="209">SUM(H353)</f>
        <v>0</v>
      </c>
      <c r="I348" s="6">
        <f t="shared" si="209"/>
        <v>0</v>
      </c>
      <c r="J348" s="6">
        <f t="shared" si="209"/>
        <v>0</v>
      </c>
      <c r="K348" s="6">
        <f t="shared" si="209"/>
        <v>0</v>
      </c>
      <c r="L348" s="6">
        <f t="shared" si="209"/>
        <v>0</v>
      </c>
      <c r="M348" s="6">
        <f t="shared" si="209"/>
        <v>0</v>
      </c>
      <c r="N348" s="6">
        <f t="shared" si="209"/>
        <v>0</v>
      </c>
      <c r="O348" s="6">
        <f t="shared" si="209"/>
        <v>0</v>
      </c>
      <c r="P348" s="6">
        <f t="shared" si="209"/>
        <v>0</v>
      </c>
      <c r="Q348" s="6">
        <f t="shared" si="209"/>
        <v>0</v>
      </c>
      <c r="R348" s="6">
        <f t="shared" si="209"/>
        <v>0</v>
      </c>
      <c r="S348" s="6">
        <f t="shared" si="209"/>
        <v>899.7</v>
      </c>
      <c r="T348" s="25"/>
    </row>
    <row r="349" spans="1:20" s="26" customFormat="1" ht="18" customHeight="1">
      <c r="A349" s="28"/>
      <c r="B349" s="28"/>
      <c r="C349" s="28"/>
      <c r="D349" s="21"/>
      <c r="E349" s="27" t="s">
        <v>20</v>
      </c>
      <c r="F349" s="6">
        <f t="shared" si="207"/>
        <v>1950</v>
      </c>
      <c r="G349" s="6">
        <f t="shared" si="207"/>
        <v>0.3</v>
      </c>
      <c r="H349" s="6">
        <f t="shared" ref="H349:S349" si="210">SUM(H354)</f>
        <v>0</v>
      </c>
      <c r="I349" s="6">
        <f t="shared" si="210"/>
        <v>0</v>
      </c>
      <c r="J349" s="6">
        <f t="shared" si="210"/>
        <v>0</v>
      </c>
      <c r="K349" s="6">
        <f t="shared" si="210"/>
        <v>0</v>
      </c>
      <c r="L349" s="6">
        <f t="shared" si="210"/>
        <v>0</v>
      </c>
      <c r="M349" s="6">
        <f t="shared" si="210"/>
        <v>0</v>
      </c>
      <c r="N349" s="6">
        <f t="shared" si="210"/>
        <v>0</v>
      </c>
      <c r="O349" s="6">
        <f t="shared" si="210"/>
        <v>0</v>
      </c>
      <c r="P349" s="6">
        <f t="shared" si="210"/>
        <v>1950</v>
      </c>
      <c r="Q349" s="6">
        <f t="shared" si="210"/>
        <v>0</v>
      </c>
      <c r="R349" s="6">
        <f t="shared" si="210"/>
        <v>0</v>
      </c>
      <c r="S349" s="6">
        <f t="shared" si="210"/>
        <v>0.3</v>
      </c>
      <c r="T349" s="25"/>
    </row>
    <row r="350" spans="1:20" s="26" customFormat="1" ht="18" customHeight="1">
      <c r="A350" s="28"/>
      <c r="B350" s="28"/>
      <c r="C350" s="28"/>
      <c r="D350" s="22"/>
      <c r="E350" s="27" t="s">
        <v>21</v>
      </c>
      <c r="F350" s="6">
        <f t="shared" si="207"/>
        <v>0</v>
      </c>
      <c r="G350" s="6">
        <f t="shared" si="207"/>
        <v>0</v>
      </c>
      <c r="H350" s="6">
        <f t="shared" ref="H350:S350" si="211">SUM(H355)</f>
        <v>0</v>
      </c>
      <c r="I350" s="6">
        <f t="shared" si="211"/>
        <v>0</v>
      </c>
      <c r="J350" s="6">
        <f t="shared" si="211"/>
        <v>0</v>
      </c>
      <c r="K350" s="6">
        <f t="shared" si="211"/>
        <v>0</v>
      </c>
      <c r="L350" s="6">
        <f t="shared" si="211"/>
        <v>0</v>
      </c>
      <c r="M350" s="6">
        <f t="shared" si="211"/>
        <v>0</v>
      </c>
      <c r="N350" s="6">
        <f t="shared" si="211"/>
        <v>0</v>
      </c>
      <c r="O350" s="6">
        <f t="shared" si="211"/>
        <v>0</v>
      </c>
      <c r="P350" s="6">
        <f t="shared" si="211"/>
        <v>0</v>
      </c>
      <c r="Q350" s="6">
        <f t="shared" si="211"/>
        <v>0</v>
      </c>
      <c r="R350" s="6">
        <f t="shared" si="211"/>
        <v>0</v>
      </c>
      <c r="S350" s="6">
        <f t="shared" si="211"/>
        <v>0</v>
      </c>
      <c r="T350" s="25"/>
    </row>
    <row r="351" spans="1:20" s="26" customFormat="1" ht="18" customHeight="1">
      <c r="A351" s="23" t="s">
        <v>124</v>
      </c>
      <c r="B351" s="24" t="s">
        <v>106</v>
      </c>
      <c r="C351" s="24" t="s">
        <v>107</v>
      </c>
      <c r="D351" s="23" t="s">
        <v>16</v>
      </c>
      <c r="E351" s="23"/>
      <c r="F351" s="6">
        <f t="shared" ref="F351:S351" si="212">SUM(F352:F355)</f>
        <v>1950</v>
      </c>
      <c r="G351" s="6">
        <f t="shared" si="212"/>
        <v>30000</v>
      </c>
      <c r="H351" s="6">
        <f t="shared" si="212"/>
        <v>0</v>
      </c>
      <c r="I351" s="6">
        <f t="shared" si="212"/>
        <v>0</v>
      </c>
      <c r="J351" s="6">
        <f t="shared" si="212"/>
        <v>0</v>
      </c>
      <c r="K351" s="6">
        <f t="shared" si="212"/>
        <v>0</v>
      </c>
      <c r="L351" s="6">
        <f t="shared" si="212"/>
        <v>0</v>
      </c>
      <c r="M351" s="6">
        <f t="shared" si="212"/>
        <v>0</v>
      </c>
      <c r="N351" s="6">
        <f t="shared" si="212"/>
        <v>0</v>
      </c>
      <c r="O351" s="6">
        <f t="shared" si="212"/>
        <v>0</v>
      </c>
      <c r="P351" s="6">
        <f t="shared" si="212"/>
        <v>1950</v>
      </c>
      <c r="Q351" s="6">
        <f t="shared" si="212"/>
        <v>0</v>
      </c>
      <c r="R351" s="6">
        <f t="shared" si="212"/>
        <v>0</v>
      </c>
      <c r="S351" s="6">
        <f t="shared" si="212"/>
        <v>30000</v>
      </c>
      <c r="T351" s="25"/>
    </row>
    <row r="352" spans="1:20" s="26" customFormat="1" ht="18" customHeight="1">
      <c r="A352" s="23"/>
      <c r="B352" s="24"/>
      <c r="C352" s="24"/>
      <c r="D352" s="20" t="s">
        <v>17</v>
      </c>
      <c r="E352" s="27" t="s">
        <v>18</v>
      </c>
      <c r="F352" s="6">
        <f t="shared" ref="F352:G355" si="213">H352+J352+L352+N352+P352+R352</f>
        <v>0</v>
      </c>
      <c r="G352" s="6">
        <f t="shared" si="213"/>
        <v>29100</v>
      </c>
      <c r="H352" s="6">
        <v>0</v>
      </c>
      <c r="I352" s="6">
        <v>0</v>
      </c>
      <c r="J352" s="6">
        <v>0</v>
      </c>
      <c r="K352" s="6">
        <v>0</v>
      </c>
      <c r="L352" s="6">
        <v>0</v>
      </c>
      <c r="M352" s="6">
        <v>0</v>
      </c>
      <c r="N352" s="6">
        <v>0</v>
      </c>
      <c r="O352" s="6">
        <v>0</v>
      </c>
      <c r="P352" s="6">
        <v>0</v>
      </c>
      <c r="Q352" s="6">
        <v>0</v>
      </c>
      <c r="R352" s="6">
        <v>0</v>
      </c>
      <c r="S352" s="6">
        <v>29100</v>
      </c>
      <c r="T352" s="25"/>
    </row>
    <row r="353" spans="1:20" s="26" customFormat="1" ht="18" customHeight="1">
      <c r="A353" s="23"/>
      <c r="B353" s="24"/>
      <c r="C353" s="24"/>
      <c r="D353" s="21"/>
      <c r="E353" s="27" t="s">
        <v>19</v>
      </c>
      <c r="F353" s="6">
        <f t="shared" si="213"/>
        <v>0</v>
      </c>
      <c r="G353" s="6">
        <f t="shared" si="213"/>
        <v>899.7</v>
      </c>
      <c r="H353" s="6">
        <v>0</v>
      </c>
      <c r="I353" s="6">
        <v>0</v>
      </c>
      <c r="J353" s="6">
        <v>0</v>
      </c>
      <c r="K353" s="6">
        <v>0</v>
      </c>
      <c r="L353" s="6">
        <v>0</v>
      </c>
      <c r="M353" s="6">
        <v>0</v>
      </c>
      <c r="N353" s="6">
        <v>0</v>
      </c>
      <c r="O353" s="6">
        <v>0</v>
      </c>
      <c r="P353" s="6">
        <v>0</v>
      </c>
      <c r="Q353" s="6">
        <v>0</v>
      </c>
      <c r="R353" s="6">
        <v>0</v>
      </c>
      <c r="S353" s="6">
        <v>899.7</v>
      </c>
      <c r="T353" s="25"/>
    </row>
    <row r="354" spans="1:20" s="26" customFormat="1" ht="18" customHeight="1">
      <c r="A354" s="23"/>
      <c r="B354" s="24"/>
      <c r="C354" s="24"/>
      <c r="D354" s="21"/>
      <c r="E354" s="27" t="s">
        <v>20</v>
      </c>
      <c r="F354" s="6">
        <f t="shared" si="213"/>
        <v>1950</v>
      </c>
      <c r="G354" s="6">
        <f t="shared" si="213"/>
        <v>0.3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1950</v>
      </c>
      <c r="Q354" s="6">
        <v>0</v>
      </c>
      <c r="R354" s="6">
        <v>0</v>
      </c>
      <c r="S354" s="6">
        <v>0.3</v>
      </c>
      <c r="T354" s="25"/>
    </row>
    <row r="355" spans="1:20" s="26" customFormat="1" ht="18" customHeight="1">
      <c r="A355" s="23"/>
      <c r="B355" s="24"/>
      <c r="C355" s="24"/>
      <c r="D355" s="22"/>
      <c r="E355" s="27" t="s">
        <v>21</v>
      </c>
      <c r="F355" s="6">
        <f t="shared" si="213"/>
        <v>0</v>
      </c>
      <c r="G355" s="6">
        <f t="shared" si="213"/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  <c r="Q355" s="6">
        <v>0</v>
      </c>
      <c r="R355" s="6">
        <v>0</v>
      </c>
      <c r="S355" s="6">
        <v>0</v>
      </c>
      <c r="T355" s="25"/>
    </row>
    <row r="356" spans="1:20" s="26" customFormat="1" ht="18" customHeight="1">
      <c r="A356" s="28" t="s">
        <v>108</v>
      </c>
      <c r="B356" s="28"/>
      <c r="C356" s="28"/>
      <c r="D356" s="23" t="s">
        <v>16</v>
      </c>
      <c r="E356" s="23"/>
      <c r="F356" s="6">
        <f>SUM(F357:F360)</f>
        <v>4328.21</v>
      </c>
      <c r="G356" s="6">
        <f>SUM(G357:G360)</f>
        <v>70661.41</v>
      </c>
      <c r="H356" s="6">
        <f t="shared" ref="H356:S356" si="214">SUM(H361,H366)</f>
        <v>474.21</v>
      </c>
      <c r="I356" s="6">
        <f t="shared" si="214"/>
        <v>0</v>
      </c>
      <c r="J356" s="6">
        <f t="shared" si="214"/>
        <v>3854</v>
      </c>
      <c r="K356" s="6">
        <f t="shared" si="214"/>
        <v>30661.409999999996</v>
      </c>
      <c r="L356" s="6">
        <f t="shared" si="214"/>
        <v>0</v>
      </c>
      <c r="M356" s="6">
        <f t="shared" si="214"/>
        <v>40000</v>
      </c>
      <c r="N356" s="6">
        <f t="shared" si="214"/>
        <v>0</v>
      </c>
      <c r="O356" s="6">
        <f t="shared" si="214"/>
        <v>0</v>
      </c>
      <c r="P356" s="6">
        <f t="shared" si="214"/>
        <v>0</v>
      </c>
      <c r="Q356" s="6">
        <f t="shared" si="214"/>
        <v>0</v>
      </c>
      <c r="R356" s="6">
        <f t="shared" si="214"/>
        <v>0</v>
      </c>
      <c r="S356" s="6">
        <f t="shared" si="214"/>
        <v>0</v>
      </c>
      <c r="T356" s="25"/>
    </row>
    <row r="357" spans="1:20" s="26" customFormat="1" ht="18" customHeight="1">
      <c r="A357" s="28"/>
      <c r="B357" s="28"/>
      <c r="C357" s="28"/>
      <c r="D357" s="20" t="s">
        <v>17</v>
      </c>
      <c r="E357" s="27" t="s">
        <v>18</v>
      </c>
      <c r="F357" s="6">
        <f t="shared" ref="F357:G360" si="215">H357+J357+L357+N357+P357+R357</f>
        <v>0</v>
      </c>
      <c r="G357" s="6">
        <f t="shared" si="215"/>
        <v>68541.600000000006</v>
      </c>
      <c r="H357" s="6">
        <f t="shared" ref="H357:S357" si="216">SUM(H362,H367)</f>
        <v>0</v>
      </c>
      <c r="I357" s="6">
        <f t="shared" si="216"/>
        <v>0</v>
      </c>
      <c r="J357" s="6">
        <f t="shared" si="216"/>
        <v>0</v>
      </c>
      <c r="K357" s="6">
        <f t="shared" si="216"/>
        <v>29741.599999999999</v>
      </c>
      <c r="L357" s="6">
        <f t="shared" si="216"/>
        <v>0</v>
      </c>
      <c r="M357" s="6">
        <f t="shared" si="216"/>
        <v>38800</v>
      </c>
      <c r="N357" s="6">
        <f t="shared" si="216"/>
        <v>0</v>
      </c>
      <c r="O357" s="6">
        <f t="shared" si="216"/>
        <v>0</v>
      </c>
      <c r="P357" s="6">
        <f t="shared" si="216"/>
        <v>0</v>
      </c>
      <c r="Q357" s="6">
        <f t="shared" si="216"/>
        <v>0</v>
      </c>
      <c r="R357" s="6">
        <f t="shared" si="216"/>
        <v>0</v>
      </c>
      <c r="S357" s="6">
        <f t="shared" si="216"/>
        <v>0</v>
      </c>
      <c r="T357" s="25"/>
    </row>
    <row r="358" spans="1:20" s="26" customFormat="1" ht="18" customHeight="1">
      <c r="A358" s="28"/>
      <c r="B358" s="28"/>
      <c r="C358" s="28"/>
      <c r="D358" s="21"/>
      <c r="E358" s="27" t="s">
        <v>19</v>
      </c>
      <c r="F358" s="6">
        <f t="shared" si="215"/>
        <v>0</v>
      </c>
      <c r="G358" s="6">
        <f t="shared" si="215"/>
        <v>2119.1099999999997</v>
      </c>
      <c r="H358" s="6">
        <f t="shared" ref="H358:S358" si="217">SUM(H363,H368)</f>
        <v>0</v>
      </c>
      <c r="I358" s="6">
        <f t="shared" si="217"/>
        <v>0</v>
      </c>
      <c r="J358" s="6">
        <f t="shared" si="217"/>
        <v>0</v>
      </c>
      <c r="K358" s="6">
        <f t="shared" si="217"/>
        <v>919.51</v>
      </c>
      <c r="L358" s="6">
        <f t="shared" si="217"/>
        <v>0</v>
      </c>
      <c r="M358" s="6">
        <f t="shared" si="217"/>
        <v>1199.5999999999999</v>
      </c>
      <c r="N358" s="6">
        <f t="shared" si="217"/>
        <v>0</v>
      </c>
      <c r="O358" s="6">
        <f t="shared" si="217"/>
        <v>0</v>
      </c>
      <c r="P358" s="6">
        <f t="shared" si="217"/>
        <v>0</v>
      </c>
      <c r="Q358" s="6">
        <f t="shared" si="217"/>
        <v>0</v>
      </c>
      <c r="R358" s="6">
        <f t="shared" si="217"/>
        <v>0</v>
      </c>
      <c r="S358" s="6">
        <f t="shared" si="217"/>
        <v>0</v>
      </c>
      <c r="T358" s="25"/>
    </row>
    <row r="359" spans="1:20" s="26" customFormat="1" ht="18" customHeight="1">
      <c r="A359" s="28"/>
      <c r="B359" s="28"/>
      <c r="C359" s="28"/>
      <c r="D359" s="21"/>
      <c r="E359" s="27" t="s">
        <v>20</v>
      </c>
      <c r="F359" s="6">
        <f t="shared" si="215"/>
        <v>4328.21</v>
      </c>
      <c r="G359" s="6">
        <f t="shared" si="215"/>
        <v>0.7</v>
      </c>
      <c r="H359" s="6">
        <f t="shared" ref="H359:S359" si="218">SUM(H364,H369)</f>
        <v>474.21</v>
      </c>
      <c r="I359" s="6">
        <f t="shared" si="218"/>
        <v>0</v>
      </c>
      <c r="J359" s="6">
        <f t="shared" si="218"/>
        <v>3854</v>
      </c>
      <c r="K359" s="6">
        <f t="shared" si="218"/>
        <v>0.3</v>
      </c>
      <c r="L359" s="6">
        <f t="shared" si="218"/>
        <v>0</v>
      </c>
      <c r="M359" s="6">
        <f t="shared" si="218"/>
        <v>0.4</v>
      </c>
      <c r="N359" s="6">
        <f t="shared" si="218"/>
        <v>0</v>
      </c>
      <c r="O359" s="6">
        <f t="shared" si="218"/>
        <v>0</v>
      </c>
      <c r="P359" s="6">
        <f t="shared" si="218"/>
        <v>0</v>
      </c>
      <c r="Q359" s="6">
        <f t="shared" si="218"/>
        <v>0</v>
      </c>
      <c r="R359" s="6">
        <f t="shared" si="218"/>
        <v>0</v>
      </c>
      <c r="S359" s="6">
        <f t="shared" si="218"/>
        <v>0</v>
      </c>
      <c r="T359" s="25"/>
    </row>
    <row r="360" spans="1:20" s="26" customFormat="1" ht="18" customHeight="1">
      <c r="A360" s="28"/>
      <c r="B360" s="28"/>
      <c r="C360" s="28"/>
      <c r="D360" s="22"/>
      <c r="E360" s="27" t="s">
        <v>21</v>
      </c>
      <c r="F360" s="6">
        <f t="shared" si="215"/>
        <v>0</v>
      </c>
      <c r="G360" s="6">
        <f t="shared" si="215"/>
        <v>0</v>
      </c>
      <c r="H360" s="6">
        <f t="shared" ref="H360:S360" si="219">SUM(H365,H370)</f>
        <v>0</v>
      </c>
      <c r="I360" s="6">
        <f t="shared" si="219"/>
        <v>0</v>
      </c>
      <c r="J360" s="6">
        <f t="shared" si="219"/>
        <v>0</v>
      </c>
      <c r="K360" s="6">
        <f t="shared" si="219"/>
        <v>0</v>
      </c>
      <c r="L360" s="6">
        <f t="shared" si="219"/>
        <v>0</v>
      </c>
      <c r="M360" s="6">
        <f t="shared" si="219"/>
        <v>0</v>
      </c>
      <c r="N360" s="6">
        <f t="shared" si="219"/>
        <v>0</v>
      </c>
      <c r="O360" s="6">
        <f t="shared" si="219"/>
        <v>0</v>
      </c>
      <c r="P360" s="6">
        <f t="shared" si="219"/>
        <v>0</v>
      </c>
      <c r="Q360" s="6">
        <f t="shared" si="219"/>
        <v>0</v>
      </c>
      <c r="R360" s="6">
        <f t="shared" si="219"/>
        <v>0</v>
      </c>
      <c r="S360" s="6">
        <f t="shared" si="219"/>
        <v>0</v>
      </c>
      <c r="T360" s="25"/>
    </row>
    <row r="361" spans="1:20" s="26" customFormat="1" ht="18" customHeight="1">
      <c r="A361" s="23" t="s">
        <v>124</v>
      </c>
      <c r="B361" s="24" t="s">
        <v>109</v>
      </c>
      <c r="C361" s="24" t="s">
        <v>110</v>
      </c>
      <c r="D361" s="23" t="s">
        <v>16</v>
      </c>
      <c r="E361" s="23"/>
      <c r="F361" s="6">
        <f t="shared" ref="F361:S361" si="220">SUM(F362:F365)</f>
        <v>474.21</v>
      </c>
      <c r="G361" s="6">
        <f t="shared" si="220"/>
        <v>30661.409999999996</v>
      </c>
      <c r="H361" s="6">
        <f t="shared" si="220"/>
        <v>474.21</v>
      </c>
      <c r="I361" s="6">
        <f t="shared" si="220"/>
        <v>0</v>
      </c>
      <c r="J361" s="6">
        <f t="shared" si="220"/>
        <v>0</v>
      </c>
      <c r="K361" s="6">
        <f t="shared" si="220"/>
        <v>30661.409999999996</v>
      </c>
      <c r="L361" s="6">
        <f t="shared" si="220"/>
        <v>0</v>
      </c>
      <c r="M361" s="6">
        <f t="shared" si="220"/>
        <v>0</v>
      </c>
      <c r="N361" s="6">
        <f t="shared" si="220"/>
        <v>0</v>
      </c>
      <c r="O361" s="6">
        <f t="shared" si="220"/>
        <v>0</v>
      </c>
      <c r="P361" s="6">
        <f t="shared" si="220"/>
        <v>0</v>
      </c>
      <c r="Q361" s="6">
        <f t="shared" si="220"/>
        <v>0</v>
      </c>
      <c r="R361" s="6">
        <f t="shared" si="220"/>
        <v>0</v>
      </c>
      <c r="S361" s="6">
        <f t="shared" si="220"/>
        <v>0</v>
      </c>
      <c r="T361" s="25"/>
    </row>
    <row r="362" spans="1:20" s="26" customFormat="1" ht="18" customHeight="1">
      <c r="A362" s="23"/>
      <c r="B362" s="24"/>
      <c r="C362" s="24"/>
      <c r="D362" s="20" t="s">
        <v>17</v>
      </c>
      <c r="E362" s="27" t="s">
        <v>18</v>
      </c>
      <c r="F362" s="6">
        <f t="shared" ref="F362:G365" si="221">H362+J362+L362+N362+P362+R362</f>
        <v>0</v>
      </c>
      <c r="G362" s="6">
        <f t="shared" si="221"/>
        <v>29741.599999999999</v>
      </c>
      <c r="H362" s="6">
        <v>0</v>
      </c>
      <c r="I362" s="6">
        <v>0</v>
      </c>
      <c r="J362" s="6">
        <v>0</v>
      </c>
      <c r="K362" s="6">
        <v>29741.599999999999</v>
      </c>
      <c r="L362" s="6">
        <v>0</v>
      </c>
      <c r="M362" s="6">
        <v>0</v>
      </c>
      <c r="N362" s="6">
        <v>0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  <c r="T362" s="25"/>
    </row>
    <row r="363" spans="1:20" s="26" customFormat="1" ht="18" customHeight="1">
      <c r="A363" s="23"/>
      <c r="B363" s="24"/>
      <c r="C363" s="24"/>
      <c r="D363" s="21"/>
      <c r="E363" s="27" t="s">
        <v>19</v>
      </c>
      <c r="F363" s="6">
        <f t="shared" si="221"/>
        <v>0</v>
      </c>
      <c r="G363" s="6">
        <f t="shared" si="221"/>
        <v>919.51</v>
      </c>
      <c r="H363" s="6">
        <v>0</v>
      </c>
      <c r="I363" s="6">
        <v>0</v>
      </c>
      <c r="J363" s="6">
        <v>0</v>
      </c>
      <c r="K363" s="6">
        <v>919.51</v>
      </c>
      <c r="L363" s="6">
        <v>0</v>
      </c>
      <c r="M363" s="6">
        <v>0</v>
      </c>
      <c r="N363" s="6">
        <v>0</v>
      </c>
      <c r="O363" s="6">
        <v>0</v>
      </c>
      <c r="P363" s="6">
        <v>0</v>
      </c>
      <c r="Q363" s="6">
        <v>0</v>
      </c>
      <c r="R363" s="6">
        <v>0</v>
      </c>
      <c r="S363" s="6">
        <v>0</v>
      </c>
      <c r="T363" s="25"/>
    </row>
    <row r="364" spans="1:20" s="26" customFormat="1" ht="18" customHeight="1">
      <c r="A364" s="23"/>
      <c r="B364" s="24"/>
      <c r="C364" s="24"/>
      <c r="D364" s="21"/>
      <c r="E364" s="27" t="s">
        <v>20</v>
      </c>
      <c r="F364" s="6">
        <f t="shared" si="221"/>
        <v>474.21</v>
      </c>
      <c r="G364" s="6">
        <f t="shared" si="221"/>
        <v>0.3</v>
      </c>
      <c r="H364" s="6">
        <v>474.21</v>
      </c>
      <c r="I364" s="6">
        <v>0</v>
      </c>
      <c r="J364" s="6">
        <v>0</v>
      </c>
      <c r="K364" s="6">
        <v>0.3</v>
      </c>
      <c r="L364" s="6">
        <v>0</v>
      </c>
      <c r="M364" s="6">
        <v>0</v>
      </c>
      <c r="N364" s="6">
        <v>0</v>
      </c>
      <c r="O364" s="6">
        <v>0</v>
      </c>
      <c r="P364" s="6">
        <v>0</v>
      </c>
      <c r="Q364" s="6">
        <v>0</v>
      </c>
      <c r="R364" s="6">
        <v>0</v>
      </c>
      <c r="S364" s="6">
        <v>0</v>
      </c>
      <c r="T364" s="25"/>
    </row>
    <row r="365" spans="1:20" s="26" customFormat="1" ht="18" customHeight="1">
      <c r="A365" s="23"/>
      <c r="B365" s="24"/>
      <c r="C365" s="24"/>
      <c r="D365" s="22"/>
      <c r="E365" s="27" t="s">
        <v>21</v>
      </c>
      <c r="F365" s="6">
        <f t="shared" si="221"/>
        <v>0</v>
      </c>
      <c r="G365" s="6">
        <f t="shared" si="221"/>
        <v>0</v>
      </c>
      <c r="H365" s="6">
        <v>0</v>
      </c>
      <c r="I365" s="6">
        <v>0</v>
      </c>
      <c r="J365" s="6">
        <v>0</v>
      </c>
      <c r="K365" s="6">
        <v>0</v>
      </c>
      <c r="L365" s="6">
        <v>0</v>
      </c>
      <c r="M365" s="6">
        <v>0</v>
      </c>
      <c r="N365" s="6">
        <v>0</v>
      </c>
      <c r="O365" s="6">
        <v>0</v>
      </c>
      <c r="P365" s="6">
        <v>0</v>
      </c>
      <c r="Q365" s="6">
        <v>0</v>
      </c>
      <c r="R365" s="6">
        <v>0</v>
      </c>
      <c r="S365" s="6">
        <v>0</v>
      </c>
      <c r="T365" s="25"/>
    </row>
    <row r="366" spans="1:20" s="26" customFormat="1" ht="18" customHeight="1">
      <c r="A366" s="23" t="s">
        <v>125</v>
      </c>
      <c r="B366" s="24" t="s">
        <v>109</v>
      </c>
      <c r="C366" s="24" t="s">
        <v>111</v>
      </c>
      <c r="D366" s="23" t="s">
        <v>16</v>
      </c>
      <c r="E366" s="23"/>
      <c r="F366" s="6">
        <f t="shared" ref="F366:S366" si="222">SUM(F367:F370)</f>
        <v>3854</v>
      </c>
      <c r="G366" s="6">
        <f t="shared" si="222"/>
        <v>40000</v>
      </c>
      <c r="H366" s="6">
        <f t="shared" si="222"/>
        <v>0</v>
      </c>
      <c r="I366" s="6">
        <f t="shared" si="222"/>
        <v>0</v>
      </c>
      <c r="J366" s="6">
        <f t="shared" si="222"/>
        <v>3854</v>
      </c>
      <c r="K366" s="6">
        <f t="shared" si="222"/>
        <v>0</v>
      </c>
      <c r="L366" s="6">
        <f t="shared" si="222"/>
        <v>0</v>
      </c>
      <c r="M366" s="6">
        <f t="shared" si="222"/>
        <v>40000</v>
      </c>
      <c r="N366" s="6">
        <f t="shared" si="222"/>
        <v>0</v>
      </c>
      <c r="O366" s="6">
        <f t="shared" si="222"/>
        <v>0</v>
      </c>
      <c r="P366" s="6">
        <f t="shared" si="222"/>
        <v>0</v>
      </c>
      <c r="Q366" s="6">
        <f t="shared" si="222"/>
        <v>0</v>
      </c>
      <c r="R366" s="6">
        <f t="shared" si="222"/>
        <v>0</v>
      </c>
      <c r="S366" s="6">
        <f t="shared" si="222"/>
        <v>0</v>
      </c>
      <c r="T366" s="25"/>
    </row>
    <row r="367" spans="1:20" s="26" customFormat="1" ht="18" customHeight="1">
      <c r="A367" s="23"/>
      <c r="B367" s="24"/>
      <c r="C367" s="24"/>
      <c r="D367" s="20" t="s">
        <v>17</v>
      </c>
      <c r="E367" s="27" t="s">
        <v>18</v>
      </c>
      <c r="F367" s="6">
        <f t="shared" ref="F367:G370" si="223">H367+J367+L367+N367+P367+R367</f>
        <v>0</v>
      </c>
      <c r="G367" s="6">
        <f t="shared" si="223"/>
        <v>38800</v>
      </c>
      <c r="H367" s="6">
        <v>0</v>
      </c>
      <c r="I367" s="6">
        <v>0</v>
      </c>
      <c r="J367" s="6">
        <v>0</v>
      </c>
      <c r="K367" s="6">
        <v>0</v>
      </c>
      <c r="L367" s="6">
        <v>0</v>
      </c>
      <c r="M367" s="6">
        <v>38800</v>
      </c>
      <c r="N367" s="6">
        <v>0</v>
      </c>
      <c r="O367" s="6">
        <v>0</v>
      </c>
      <c r="P367" s="6">
        <v>0</v>
      </c>
      <c r="Q367" s="6">
        <v>0</v>
      </c>
      <c r="R367" s="6">
        <v>0</v>
      </c>
      <c r="S367" s="6">
        <v>0</v>
      </c>
      <c r="T367" s="25"/>
    </row>
    <row r="368" spans="1:20" s="26" customFormat="1" ht="18" customHeight="1">
      <c r="A368" s="23"/>
      <c r="B368" s="24"/>
      <c r="C368" s="24"/>
      <c r="D368" s="21"/>
      <c r="E368" s="27" t="s">
        <v>19</v>
      </c>
      <c r="F368" s="6">
        <f t="shared" si="223"/>
        <v>0</v>
      </c>
      <c r="G368" s="6">
        <f t="shared" si="223"/>
        <v>1199.5999999999999</v>
      </c>
      <c r="H368" s="6">
        <v>0</v>
      </c>
      <c r="I368" s="6">
        <v>0</v>
      </c>
      <c r="J368" s="6">
        <v>0</v>
      </c>
      <c r="K368" s="6">
        <v>0</v>
      </c>
      <c r="L368" s="6">
        <v>0</v>
      </c>
      <c r="M368" s="6">
        <v>1199.5999999999999</v>
      </c>
      <c r="N368" s="6">
        <v>0</v>
      </c>
      <c r="O368" s="6">
        <v>0</v>
      </c>
      <c r="P368" s="6">
        <v>0</v>
      </c>
      <c r="Q368" s="6">
        <v>0</v>
      </c>
      <c r="R368" s="6">
        <v>0</v>
      </c>
      <c r="S368" s="6">
        <v>0</v>
      </c>
      <c r="T368" s="25"/>
    </row>
    <row r="369" spans="1:20" s="26" customFormat="1" ht="18" customHeight="1">
      <c r="A369" s="23"/>
      <c r="B369" s="24"/>
      <c r="C369" s="24"/>
      <c r="D369" s="21"/>
      <c r="E369" s="27" t="s">
        <v>20</v>
      </c>
      <c r="F369" s="6">
        <f t="shared" si="223"/>
        <v>3854</v>
      </c>
      <c r="G369" s="6">
        <f t="shared" si="223"/>
        <v>0.4</v>
      </c>
      <c r="H369" s="6">
        <v>0</v>
      </c>
      <c r="I369" s="6">
        <v>0</v>
      </c>
      <c r="J369" s="6">
        <v>3854</v>
      </c>
      <c r="K369" s="6">
        <v>0</v>
      </c>
      <c r="L369" s="6">
        <v>0</v>
      </c>
      <c r="M369" s="6">
        <v>0.4</v>
      </c>
      <c r="N369" s="6">
        <v>0</v>
      </c>
      <c r="O369" s="6">
        <v>0</v>
      </c>
      <c r="P369" s="6">
        <v>0</v>
      </c>
      <c r="Q369" s="6">
        <v>0</v>
      </c>
      <c r="R369" s="6">
        <v>0</v>
      </c>
      <c r="S369" s="6">
        <v>0</v>
      </c>
      <c r="T369" s="25"/>
    </row>
    <row r="370" spans="1:20" s="26" customFormat="1" ht="18" customHeight="1">
      <c r="A370" s="23"/>
      <c r="B370" s="24"/>
      <c r="C370" s="24"/>
      <c r="D370" s="22"/>
      <c r="E370" s="27" t="s">
        <v>21</v>
      </c>
      <c r="F370" s="6">
        <f t="shared" si="223"/>
        <v>0</v>
      </c>
      <c r="G370" s="6">
        <f t="shared" si="223"/>
        <v>0</v>
      </c>
      <c r="H370" s="6">
        <v>0</v>
      </c>
      <c r="I370" s="6">
        <v>0</v>
      </c>
      <c r="J370" s="6">
        <v>0</v>
      </c>
      <c r="K370" s="6">
        <v>0</v>
      </c>
      <c r="L370" s="6">
        <v>0</v>
      </c>
      <c r="M370" s="6">
        <v>0</v>
      </c>
      <c r="N370" s="6">
        <v>0</v>
      </c>
      <c r="O370" s="6">
        <v>0</v>
      </c>
      <c r="P370" s="6">
        <v>0</v>
      </c>
      <c r="Q370" s="6">
        <v>0</v>
      </c>
      <c r="R370" s="6">
        <v>0</v>
      </c>
      <c r="S370" s="6">
        <v>0</v>
      </c>
      <c r="T370" s="25"/>
    </row>
    <row r="371" spans="1:20" s="26" customFormat="1" ht="18" customHeight="1">
      <c r="A371" s="28" t="s">
        <v>112</v>
      </c>
      <c r="B371" s="28"/>
      <c r="C371" s="28"/>
      <c r="D371" s="23" t="s">
        <v>16</v>
      </c>
      <c r="E371" s="23"/>
      <c r="F371" s="6">
        <f>SUM(F372:F375)</f>
        <v>6547.2</v>
      </c>
      <c r="G371" s="6">
        <f>SUM(G372:G375)</f>
        <v>88000</v>
      </c>
      <c r="H371" s="6">
        <f t="shared" ref="H371:S371" si="224">SUM(H376,H381)</f>
        <v>0</v>
      </c>
      <c r="I371" s="6">
        <f t="shared" si="224"/>
        <v>0</v>
      </c>
      <c r="J371" s="6">
        <f t="shared" si="224"/>
        <v>3687.2</v>
      </c>
      <c r="K371" s="6">
        <f t="shared" si="224"/>
        <v>0</v>
      </c>
      <c r="L371" s="6">
        <f t="shared" si="224"/>
        <v>2860</v>
      </c>
      <c r="M371" s="6">
        <f t="shared" si="224"/>
        <v>44000</v>
      </c>
      <c r="N371" s="6">
        <f t="shared" si="224"/>
        <v>0</v>
      </c>
      <c r="O371" s="6">
        <f t="shared" si="224"/>
        <v>44000</v>
      </c>
      <c r="P371" s="6">
        <f t="shared" si="224"/>
        <v>0</v>
      </c>
      <c r="Q371" s="6">
        <f t="shared" si="224"/>
        <v>0</v>
      </c>
      <c r="R371" s="6">
        <f t="shared" si="224"/>
        <v>0</v>
      </c>
      <c r="S371" s="6">
        <f t="shared" si="224"/>
        <v>0</v>
      </c>
      <c r="T371" s="25"/>
    </row>
    <row r="372" spans="1:20" s="26" customFormat="1" ht="18" customHeight="1">
      <c r="A372" s="28"/>
      <c r="B372" s="28"/>
      <c r="C372" s="28"/>
      <c r="D372" s="20" t="s">
        <v>17</v>
      </c>
      <c r="E372" s="27" t="s">
        <v>18</v>
      </c>
      <c r="F372" s="6">
        <f t="shared" ref="F372:G375" si="225">H372+J372+L372+N372+P372+R372</f>
        <v>0</v>
      </c>
      <c r="G372" s="6">
        <f t="shared" si="225"/>
        <v>85360</v>
      </c>
      <c r="H372" s="6">
        <f t="shared" ref="H372:S372" si="226">SUM(H377,H382)</f>
        <v>0</v>
      </c>
      <c r="I372" s="6">
        <f t="shared" si="226"/>
        <v>0</v>
      </c>
      <c r="J372" s="6">
        <f t="shared" si="226"/>
        <v>0</v>
      </c>
      <c r="K372" s="6">
        <f t="shared" si="226"/>
        <v>0</v>
      </c>
      <c r="L372" s="6">
        <f t="shared" si="226"/>
        <v>0</v>
      </c>
      <c r="M372" s="6">
        <f t="shared" si="226"/>
        <v>42680</v>
      </c>
      <c r="N372" s="6">
        <f t="shared" si="226"/>
        <v>0</v>
      </c>
      <c r="O372" s="6">
        <f t="shared" si="226"/>
        <v>42680</v>
      </c>
      <c r="P372" s="6">
        <f t="shared" si="226"/>
        <v>0</v>
      </c>
      <c r="Q372" s="6">
        <f t="shared" si="226"/>
        <v>0</v>
      </c>
      <c r="R372" s="6">
        <f t="shared" si="226"/>
        <v>0</v>
      </c>
      <c r="S372" s="6">
        <f t="shared" si="226"/>
        <v>0</v>
      </c>
      <c r="T372" s="25"/>
    </row>
    <row r="373" spans="1:20" s="26" customFormat="1" ht="18" customHeight="1">
      <c r="A373" s="28"/>
      <c r="B373" s="28"/>
      <c r="C373" s="28"/>
      <c r="D373" s="21"/>
      <c r="E373" s="27" t="s">
        <v>19</v>
      </c>
      <c r="F373" s="6">
        <f t="shared" si="225"/>
        <v>0</v>
      </c>
      <c r="G373" s="6">
        <f t="shared" si="225"/>
        <v>2639</v>
      </c>
      <c r="H373" s="6">
        <f t="shared" ref="H373:S373" si="227">SUM(H378,H383)</f>
        <v>0</v>
      </c>
      <c r="I373" s="6">
        <f t="shared" si="227"/>
        <v>0</v>
      </c>
      <c r="J373" s="6">
        <f t="shared" si="227"/>
        <v>0</v>
      </c>
      <c r="K373" s="6">
        <f t="shared" si="227"/>
        <v>0</v>
      </c>
      <c r="L373" s="6">
        <f t="shared" si="227"/>
        <v>0</v>
      </c>
      <c r="M373" s="6">
        <f t="shared" si="227"/>
        <v>1319.5</v>
      </c>
      <c r="N373" s="6">
        <f t="shared" si="227"/>
        <v>0</v>
      </c>
      <c r="O373" s="6">
        <f t="shared" si="227"/>
        <v>1319.5</v>
      </c>
      <c r="P373" s="6">
        <f t="shared" si="227"/>
        <v>0</v>
      </c>
      <c r="Q373" s="6">
        <f t="shared" si="227"/>
        <v>0</v>
      </c>
      <c r="R373" s="6">
        <f t="shared" si="227"/>
        <v>0</v>
      </c>
      <c r="S373" s="6">
        <f t="shared" si="227"/>
        <v>0</v>
      </c>
      <c r="T373" s="25"/>
    </row>
    <row r="374" spans="1:20" s="26" customFormat="1" ht="18" customHeight="1">
      <c r="A374" s="28"/>
      <c r="B374" s="28"/>
      <c r="C374" s="28"/>
      <c r="D374" s="21"/>
      <c r="E374" s="27" t="s">
        <v>20</v>
      </c>
      <c r="F374" s="6">
        <f t="shared" si="225"/>
        <v>6547.2</v>
      </c>
      <c r="G374" s="6">
        <f t="shared" si="225"/>
        <v>1</v>
      </c>
      <c r="H374" s="6">
        <f t="shared" ref="H374:S374" si="228">SUM(H379,H384)</f>
        <v>0</v>
      </c>
      <c r="I374" s="6">
        <f t="shared" si="228"/>
        <v>0</v>
      </c>
      <c r="J374" s="6">
        <f t="shared" si="228"/>
        <v>3687.2</v>
      </c>
      <c r="K374" s="6">
        <f t="shared" si="228"/>
        <v>0</v>
      </c>
      <c r="L374" s="6">
        <f t="shared" si="228"/>
        <v>2860</v>
      </c>
      <c r="M374" s="6">
        <f t="shared" si="228"/>
        <v>0.5</v>
      </c>
      <c r="N374" s="6">
        <f t="shared" si="228"/>
        <v>0</v>
      </c>
      <c r="O374" s="6">
        <f t="shared" si="228"/>
        <v>0.5</v>
      </c>
      <c r="P374" s="6">
        <f t="shared" si="228"/>
        <v>0</v>
      </c>
      <c r="Q374" s="6">
        <f t="shared" si="228"/>
        <v>0</v>
      </c>
      <c r="R374" s="6">
        <f t="shared" si="228"/>
        <v>0</v>
      </c>
      <c r="S374" s="6">
        <f t="shared" si="228"/>
        <v>0</v>
      </c>
      <c r="T374" s="25"/>
    </row>
    <row r="375" spans="1:20" s="26" customFormat="1" ht="18" customHeight="1">
      <c r="A375" s="28"/>
      <c r="B375" s="28"/>
      <c r="C375" s="28"/>
      <c r="D375" s="22"/>
      <c r="E375" s="27" t="s">
        <v>21</v>
      </c>
      <c r="F375" s="6">
        <f t="shared" si="225"/>
        <v>0</v>
      </c>
      <c r="G375" s="6">
        <f t="shared" si="225"/>
        <v>0</v>
      </c>
      <c r="H375" s="6">
        <f t="shared" ref="H375:S375" si="229">SUM(H380,H385)</f>
        <v>0</v>
      </c>
      <c r="I375" s="6">
        <f t="shared" si="229"/>
        <v>0</v>
      </c>
      <c r="J375" s="6">
        <f t="shared" si="229"/>
        <v>0</v>
      </c>
      <c r="K375" s="6">
        <f t="shared" si="229"/>
        <v>0</v>
      </c>
      <c r="L375" s="6">
        <f t="shared" si="229"/>
        <v>0</v>
      </c>
      <c r="M375" s="6">
        <f t="shared" si="229"/>
        <v>0</v>
      </c>
      <c r="N375" s="6">
        <f t="shared" si="229"/>
        <v>0</v>
      </c>
      <c r="O375" s="6">
        <f t="shared" si="229"/>
        <v>0</v>
      </c>
      <c r="P375" s="6">
        <f t="shared" si="229"/>
        <v>0</v>
      </c>
      <c r="Q375" s="6">
        <f t="shared" si="229"/>
        <v>0</v>
      </c>
      <c r="R375" s="6">
        <f t="shared" si="229"/>
        <v>0</v>
      </c>
      <c r="S375" s="6">
        <f t="shared" si="229"/>
        <v>0</v>
      </c>
      <c r="T375" s="25"/>
    </row>
    <row r="376" spans="1:20" s="26" customFormat="1" ht="18" customHeight="1">
      <c r="A376" s="23" t="s">
        <v>124</v>
      </c>
      <c r="B376" s="24" t="s">
        <v>113</v>
      </c>
      <c r="C376" s="24" t="s">
        <v>114</v>
      </c>
      <c r="D376" s="23" t="s">
        <v>16</v>
      </c>
      <c r="E376" s="23"/>
      <c r="F376" s="6">
        <f t="shared" ref="F376:S376" si="230">SUM(F377:F380)</f>
        <v>2860</v>
      </c>
      <c r="G376" s="6">
        <f t="shared" si="230"/>
        <v>44000</v>
      </c>
      <c r="H376" s="6">
        <f t="shared" si="230"/>
        <v>0</v>
      </c>
      <c r="I376" s="6">
        <f t="shared" si="230"/>
        <v>0</v>
      </c>
      <c r="J376" s="6">
        <f t="shared" si="230"/>
        <v>0</v>
      </c>
      <c r="K376" s="6">
        <f t="shared" si="230"/>
        <v>0</v>
      </c>
      <c r="L376" s="6">
        <f t="shared" si="230"/>
        <v>2860</v>
      </c>
      <c r="M376" s="6">
        <f t="shared" si="230"/>
        <v>0</v>
      </c>
      <c r="N376" s="6">
        <f t="shared" si="230"/>
        <v>0</v>
      </c>
      <c r="O376" s="6">
        <f t="shared" si="230"/>
        <v>44000</v>
      </c>
      <c r="P376" s="6">
        <f t="shared" si="230"/>
        <v>0</v>
      </c>
      <c r="Q376" s="6">
        <f t="shared" si="230"/>
        <v>0</v>
      </c>
      <c r="R376" s="6">
        <f t="shared" si="230"/>
        <v>0</v>
      </c>
      <c r="S376" s="6">
        <f t="shared" si="230"/>
        <v>0</v>
      </c>
      <c r="T376" s="25"/>
    </row>
    <row r="377" spans="1:20" s="26" customFormat="1" ht="18" customHeight="1">
      <c r="A377" s="23"/>
      <c r="B377" s="24"/>
      <c r="C377" s="24"/>
      <c r="D377" s="20" t="s">
        <v>17</v>
      </c>
      <c r="E377" s="27" t="s">
        <v>18</v>
      </c>
      <c r="F377" s="6">
        <f t="shared" ref="F377:G380" si="231">H377+J377+L377+N377+P377+R377</f>
        <v>0</v>
      </c>
      <c r="G377" s="6">
        <f t="shared" si="231"/>
        <v>42680</v>
      </c>
      <c r="H377" s="6">
        <v>0</v>
      </c>
      <c r="I377" s="6">
        <v>0</v>
      </c>
      <c r="J377" s="6">
        <v>0</v>
      </c>
      <c r="K377" s="6">
        <v>0</v>
      </c>
      <c r="L377" s="6">
        <v>0</v>
      </c>
      <c r="M377" s="6">
        <v>0</v>
      </c>
      <c r="N377" s="6">
        <v>0</v>
      </c>
      <c r="O377" s="6">
        <v>42680</v>
      </c>
      <c r="P377" s="6">
        <v>0</v>
      </c>
      <c r="Q377" s="6">
        <v>0</v>
      </c>
      <c r="R377" s="6">
        <v>0</v>
      </c>
      <c r="S377" s="6">
        <v>0</v>
      </c>
      <c r="T377" s="25"/>
    </row>
    <row r="378" spans="1:20" s="26" customFormat="1" ht="18" customHeight="1">
      <c r="A378" s="23"/>
      <c r="B378" s="24"/>
      <c r="C378" s="24"/>
      <c r="D378" s="21"/>
      <c r="E378" s="27" t="s">
        <v>19</v>
      </c>
      <c r="F378" s="6">
        <f t="shared" si="231"/>
        <v>0</v>
      </c>
      <c r="G378" s="6">
        <f t="shared" si="231"/>
        <v>1319.5</v>
      </c>
      <c r="H378" s="6">
        <v>0</v>
      </c>
      <c r="I378" s="6">
        <v>0</v>
      </c>
      <c r="J378" s="6">
        <v>0</v>
      </c>
      <c r="K378" s="6">
        <v>0</v>
      </c>
      <c r="L378" s="6">
        <v>0</v>
      </c>
      <c r="M378" s="6">
        <v>0</v>
      </c>
      <c r="N378" s="6">
        <v>0</v>
      </c>
      <c r="O378" s="6">
        <v>1319.5</v>
      </c>
      <c r="P378" s="6">
        <v>0</v>
      </c>
      <c r="Q378" s="6">
        <v>0</v>
      </c>
      <c r="R378" s="6">
        <v>0</v>
      </c>
      <c r="S378" s="6">
        <v>0</v>
      </c>
      <c r="T378" s="25"/>
    </row>
    <row r="379" spans="1:20" s="26" customFormat="1" ht="18" customHeight="1">
      <c r="A379" s="23"/>
      <c r="B379" s="24"/>
      <c r="C379" s="24"/>
      <c r="D379" s="21"/>
      <c r="E379" s="27" t="s">
        <v>20</v>
      </c>
      <c r="F379" s="6">
        <f t="shared" si="231"/>
        <v>2860</v>
      </c>
      <c r="G379" s="6">
        <f t="shared" si="231"/>
        <v>0.5</v>
      </c>
      <c r="H379" s="6">
        <v>0</v>
      </c>
      <c r="I379" s="6">
        <v>0</v>
      </c>
      <c r="J379" s="6">
        <v>0</v>
      </c>
      <c r="K379" s="6">
        <v>0</v>
      </c>
      <c r="L379" s="6">
        <v>2860</v>
      </c>
      <c r="M379" s="6">
        <v>0</v>
      </c>
      <c r="N379" s="6">
        <v>0</v>
      </c>
      <c r="O379" s="6">
        <v>0.5</v>
      </c>
      <c r="P379" s="6">
        <v>0</v>
      </c>
      <c r="Q379" s="6">
        <v>0</v>
      </c>
      <c r="R379" s="6">
        <v>0</v>
      </c>
      <c r="S379" s="6">
        <v>0</v>
      </c>
      <c r="T379" s="25"/>
    </row>
    <row r="380" spans="1:20" s="26" customFormat="1" ht="18" customHeight="1">
      <c r="A380" s="23"/>
      <c r="B380" s="24"/>
      <c r="C380" s="24"/>
      <c r="D380" s="22"/>
      <c r="E380" s="27" t="s">
        <v>21</v>
      </c>
      <c r="F380" s="6">
        <f t="shared" si="231"/>
        <v>0</v>
      </c>
      <c r="G380" s="6">
        <f t="shared" si="231"/>
        <v>0</v>
      </c>
      <c r="H380" s="6">
        <v>0</v>
      </c>
      <c r="I380" s="6">
        <v>0</v>
      </c>
      <c r="J380" s="6">
        <v>0</v>
      </c>
      <c r="K380" s="6">
        <v>0</v>
      </c>
      <c r="L380" s="6">
        <v>0</v>
      </c>
      <c r="M380" s="6">
        <v>0</v>
      </c>
      <c r="N380" s="6">
        <v>0</v>
      </c>
      <c r="O380" s="6">
        <v>0</v>
      </c>
      <c r="P380" s="6">
        <v>0</v>
      </c>
      <c r="Q380" s="6">
        <v>0</v>
      </c>
      <c r="R380" s="6">
        <v>0</v>
      </c>
      <c r="S380" s="6">
        <v>0</v>
      </c>
      <c r="T380" s="25"/>
    </row>
    <row r="381" spans="1:20" s="26" customFormat="1" ht="18" customHeight="1">
      <c r="A381" s="23" t="s">
        <v>125</v>
      </c>
      <c r="B381" s="24" t="s">
        <v>113</v>
      </c>
      <c r="C381" s="24" t="s">
        <v>115</v>
      </c>
      <c r="D381" s="23" t="s">
        <v>16</v>
      </c>
      <c r="E381" s="23"/>
      <c r="F381" s="6">
        <f t="shared" ref="F381:S381" si="232">SUM(F382:F385)</f>
        <v>3687.2</v>
      </c>
      <c r="G381" s="6">
        <f t="shared" si="232"/>
        <v>44000</v>
      </c>
      <c r="H381" s="6">
        <f t="shared" si="232"/>
        <v>0</v>
      </c>
      <c r="I381" s="6">
        <f t="shared" si="232"/>
        <v>0</v>
      </c>
      <c r="J381" s="6">
        <f t="shared" si="232"/>
        <v>3687.2</v>
      </c>
      <c r="K381" s="6">
        <f t="shared" si="232"/>
        <v>0</v>
      </c>
      <c r="L381" s="6">
        <f t="shared" si="232"/>
        <v>0</v>
      </c>
      <c r="M381" s="6">
        <f t="shared" si="232"/>
        <v>44000</v>
      </c>
      <c r="N381" s="6">
        <f t="shared" si="232"/>
        <v>0</v>
      </c>
      <c r="O381" s="6">
        <f t="shared" si="232"/>
        <v>0</v>
      </c>
      <c r="P381" s="6">
        <f t="shared" si="232"/>
        <v>0</v>
      </c>
      <c r="Q381" s="6">
        <f t="shared" si="232"/>
        <v>0</v>
      </c>
      <c r="R381" s="6">
        <f t="shared" si="232"/>
        <v>0</v>
      </c>
      <c r="S381" s="6">
        <f t="shared" si="232"/>
        <v>0</v>
      </c>
      <c r="T381" s="25"/>
    </row>
    <row r="382" spans="1:20" s="26" customFormat="1" ht="18" customHeight="1">
      <c r="A382" s="23"/>
      <c r="B382" s="24"/>
      <c r="C382" s="24"/>
      <c r="D382" s="20" t="s">
        <v>17</v>
      </c>
      <c r="E382" s="27" t="s">
        <v>18</v>
      </c>
      <c r="F382" s="6">
        <f t="shared" ref="F382:G385" si="233">H382+J382+L382+N382+P382+R382</f>
        <v>0</v>
      </c>
      <c r="G382" s="6">
        <f t="shared" si="233"/>
        <v>42680</v>
      </c>
      <c r="H382" s="6">
        <v>0</v>
      </c>
      <c r="I382" s="6">
        <v>0</v>
      </c>
      <c r="J382" s="6">
        <v>0</v>
      </c>
      <c r="K382" s="6">
        <v>0</v>
      </c>
      <c r="L382" s="6">
        <v>0</v>
      </c>
      <c r="M382" s="6">
        <v>42680</v>
      </c>
      <c r="N382" s="6">
        <v>0</v>
      </c>
      <c r="O382" s="6">
        <v>0</v>
      </c>
      <c r="P382" s="6">
        <v>0</v>
      </c>
      <c r="Q382" s="6">
        <v>0</v>
      </c>
      <c r="R382" s="6">
        <v>0</v>
      </c>
      <c r="S382" s="6">
        <v>0</v>
      </c>
      <c r="T382" s="25"/>
    </row>
    <row r="383" spans="1:20" s="26" customFormat="1" ht="18" customHeight="1">
      <c r="A383" s="23"/>
      <c r="B383" s="24"/>
      <c r="C383" s="24"/>
      <c r="D383" s="21"/>
      <c r="E383" s="27" t="s">
        <v>19</v>
      </c>
      <c r="F383" s="6">
        <f t="shared" si="233"/>
        <v>0</v>
      </c>
      <c r="G383" s="6">
        <f t="shared" si="233"/>
        <v>1319.5</v>
      </c>
      <c r="H383" s="6">
        <v>0</v>
      </c>
      <c r="I383" s="6">
        <v>0</v>
      </c>
      <c r="J383" s="6">
        <v>0</v>
      </c>
      <c r="K383" s="6">
        <v>0</v>
      </c>
      <c r="L383" s="6">
        <v>0</v>
      </c>
      <c r="M383" s="6">
        <v>1319.5</v>
      </c>
      <c r="N383" s="6">
        <v>0</v>
      </c>
      <c r="O383" s="6">
        <v>0</v>
      </c>
      <c r="P383" s="6">
        <v>0</v>
      </c>
      <c r="Q383" s="6">
        <v>0</v>
      </c>
      <c r="R383" s="6">
        <v>0</v>
      </c>
      <c r="S383" s="6">
        <v>0</v>
      </c>
      <c r="T383" s="25"/>
    </row>
    <row r="384" spans="1:20" s="26" customFormat="1" ht="18" customHeight="1">
      <c r="A384" s="23"/>
      <c r="B384" s="24"/>
      <c r="C384" s="24"/>
      <c r="D384" s="21"/>
      <c r="E384" s="27" t="s">
        <v>20</v>
      </c>
      <c r="F384" s="6">
        <f t="shared" si="233"/>
        <v>3687.2</v>
      </c>
      <c r="G384" s="6">
        <f t="shared" si="233"/>
        <v>0.5</v>
      </c>
      <c r="H384" s="6">
        <v>0</v>
      </c>
      <c r="I384" s="6">
        <v>0</v>
      </c>
      <c r="J384" s="6">
        <v>3687.2</v>
      </c>
      <c r="K384" s="6">
        <v>0</v>
      </c>
      <c r="L384" s="6">
        <v>0</v>
      </c>
      <c r="M384" s="6">
        <v>0.5</v>
      </c>
      <c r="N384" s="6">
        <v>0</v>
      </c>
      <c r="O384" s="6">
        <v>0</v>
      </c>
      <c r="P384" s="6">
        <v>0</v>
      </c>
      <c r="Q384" s="6">
        <v>0</v>
      </c>
      <c r="R384" s="6">
        <v>0</v>
      </c>
      <c r="S384" s="6">
        <v>0</v>
      </c>
      <c r="T384" s="25"/>
    </row>
    <row r="385" spans="1:20" s="26" customFormat="1" ht="18" customHeight="1">
      <c r="A385" s="23"/>
      <c r="B385" s="24"/>
      <c r="C385" s="24"/>
      <c r="D385" s="22"/>
      <c r="E385" s="27" t="s">
        <v>21</v>
      </c>
      <c r="F385" s="6">
        <f t="shared" si="233"/>
        <v>0</v>
      </c>
      <c r="G385" s="6">
        <f t="shared" si="233"/>
        <v>0</v>
      </c>
      <c r="H385" s="6">
        <v>0</v>
      </c>
      <c r="I385" s="6">
        <v>0</v>
      </c>
      <c r="J385" s="6">
        <v>0</v>
      </c>
      <c r="K385" s="6">
        <v>0</v>
      </c>
      <c r="L385" s="6">
        <v>0</v>
      </c>
      <c r="M385" s="6">
        <v>0</v>
      </c>
      <c r="N385" s="6">
        <v>0</v>
      </c>
      <c r="O385" s="6">
        <v>0</v>
      </c>
      <c r="P385" s="6">
        <v>0</v>
      </c>
      <c r="Q385" s="6">
        <v>0</v>
      </c>
      <c r="R385" s="6">
        <v>0</v>
      </c>
      <c r="S385" s="6">
        <v>0</v>
      </c>
      <c r="T385" s="25"/>
    </row>
    <row r="386" spans="1:20" s="26" customFormat="1" ht="18" customHeight="1">
      <c r="A386" s="28" t="s">
        <v>116</v>
      </c>
      <c r="B386" s="28"/>
      <c r="C386" s="28"/>
      <c r="D386" s="23" t="s">
        <v>16</v>
      </c>
      <c r="E386" s="23"/>
      <c r="F386" s="6">
        <f>SUM(F387:F390)</f>
        <v>573.79999999999995</v>
      </c>
      <c r="G386" s="6">
        <f>SUM(G387:G390)</f>
        <v>6618.5099999999993</v>
      </c>
      <c r="H386" s="6">
        <f t="shared" ref="H386:S386" si="234">SUM(H391)</f>
        <v>573.79999999999995</v>
      </c>
      <c r="I386" s="6">
        <f t="shared" si="234"/>
        <v>0</v>
      </c>
      <c r="J386" s="6">
        <f t="shared" si="234"/>
        <v>0</v>
      </c>
      <c r="K386" s="6">
        <f t="shared" si="234"/>
        <v>6618.5099999999993</v>
      </c>
      <c r="L386" s="6">
        <f t="shared" si="234"/>
        <v>0</v>
      </c>
      <c r="M386" s="6">
        <f t="shared" si="234"/>
        <v>0</v>
      </c>
      <c r="N386" s="6">
        <f t="shared" si="234"/>
        <v>0</v>
      </c>
      <c r="O386" s="6">
        <f t="shared" si="234"/>
        <v>0</v>
      </c>
      <c r="P386" s="6">
        <f t="shared" si="234"/>
        <v>0</v>
      </c>
      <c r="Q386" s="6">
        <f t="shared" si="234"/>
        <v>0</v>
      </c>
      <c r="R386" s="6">
        <f t="shared" si="234"/>
        <v>0</v>
      </c>
      <c r="S386" s="6">
        <f t="shared" si="234"/>
        <v>0</v>
      </c>
      <c r="T386" s="25"/>
    </row>
    <row r="387" spans="1:20" s="26" customFormat="1" ht="18" customHeight="1">
      <c r="A387" s="28"/>
      <c r="B387" s="28"/>
      <c r="C387" s="28"/>
      <c r="D387" s="20" t="s">
        <v>17</v>
      </c>
      <c r="E387" s="27" t="s">
        <v>18</v>
      </c>
      <c r="F387" s="6">
        <f t="shared" ref="F387:G390" si="235">H387+J387+L387+N387+P387+R387</f>
        <v>0</v>
      </c>
      <c r="G387" s="6">
        <f t="shared" si="235"/>
        <v>6420</v>
      </c>
      <c r="H387" s="6">
        <f t="shared" ref="H387:S387" si="236">SUM(H392)</f>
        <v>0</v>
      </c>
      <c r="I387" s="6">
        <f t="shared" si="236"/>
        <v>0</v>
      </c>
      <c r="J387" s="6">
        <f t="shared" si="236"/>
        <v>0</v>
      </c>
      <c r="K387" s="6">
        <f t="shared" si="236"/>
        <v>6420</v>
      </c>
      <c r="L387" s="6">
        <f t="shared" si="236"/>
        <v>0</v>
      </c>
      <c r="M387" s="6">
        <f t="shared" si="236"/>
        <v>0</v>
      </c>
      <c r="N387" s="6">
        <f t="shared" si="236"/>
        <v>0</v>
      </c>
      <c r="O387" s="6">
        <f t="shared" si="236"/>
        <v>0</v>
      </c>
      <c r="P387" s="6">
        <f t="shared" si="236"/>
        <v>0</v>
      </c>
      <c r="Q387" s="6">
        <f t="shared" si="236"/>
        <v>0</v>
      </c>
      <c r="R387" s="6">
        <f t="shared" si="236"/>
        <v>0</v>
      </c>
      <c r="S387" s="6">
        <f t="shared" si="236"/>
        <v>0</v>
      </c>
      <c r="T387" s="25"/>
    </row>
    <row r="388" spans="1:20" s="26" customFormat="1" ht="18" customHeight="1">
      <c r="A388" s="28"/>
      <c r="B388" s="28"/>
      <c r="C388" s="28"/>
      <c r="D388" s="21"/>
      <c r="E388" s="27" t="s">
        <v>19</v>
      </c>
      <c r="F388" s="6">
        <f t="shared" si="235"/>
        <v>0</v>
      </c>
      <c r="G388" s="6">
        <f t="shared" si="235"/>
        <v>198.44</v>
      </c>
      <c r="H388" s="6">
        <f t="shared" ref="H388:S388" si="237">SUM(H393)</f>
        <v>0</v>
      </c>
      <c r="I388" s="6">
        <f t="shared" si="237"/>
        <v>0</v>
      </c>
      <c r="J388" s="6">
        <f t="shared" si="237"/>
        <v>0</v>
      </c>
      <c r="K388" s="6">
        <f t="shared" si="237"/>
        <v>198.44</v>
      </c>
      <c r="L388" s="6">
        <f t="shared" si="237"/>
        <v>0</v>
      </c>
      <c r="M388" s="6">
        <f t="shared" si="237"/>
        <v>0</v>
      </c>
      <c r="N388" s="6">
        <f t="shared" si="237"/>
        <v>0</v>
      </c>
      <c r="O388" s="6">
        <f t="shared" si="237"/>
        <v>0</v>
      </c>
      <c r="P388" s="6">
        <f t="shared" si="237"/>
        <v>0</v>
      </c>
      <c r="Q388" s="6">
        <f t="shared" si="237"/>
        <v>0</v>
      </c>
      <c r="R388" s="6">
        <f t="shared" si="237"/>
        <v>0</v>
      </c>
      <c r="S388" s="6">
        <f t="shared" si="237"/>
        <v>0</v>
      </c>
      <c r="T388" s="25"/>
    </row>
    <row r="389" spans="1:20" s="26" customFormat="1" ht="18" customHeight="1">
      <c r="A389" s="28"/>
      <c r="B389" s="28"/>
      <c r="C389" s="28"/>
      <c r="D389" s="21"/>
      <c r="E389" s="27" t="s">
        <v>20</v>
      </c>
      <c r="F389" s="6">
        <f t="shared" si="235"/>
        <v>573.79999999999995</v>
      </c>
      <c r="G389" s="6">
        <f t="shared" si="235"/>
        <v>7.0000000000000007E-2</v>
      </c>
      <c r="H389" s="6">
        <f t="shared" ref="H389:S389" si="238">SUM(H394)</f>
        <v>573.79999999999995</v>
      </c>
      <c r="I389" s="6">
        <f t="shared" si="238"/>
        <v>0</v>
      </c>
      <c r="J389" s="6">
        <f t="shared" si="238"/>
        <v>0</v>
      </c>
      <c r="K389" s="6">
        <f t="shared" si="238"/>
        <v>7.0000000000000007E-2</v>
      </c>
      <c r="L389" s="6">
        <f t="shared" si="238"/>
        <v>0</v>
      </c>
      <c r="M389" s="6">
        <f t="shared" si="238"/>
        <v>0</v>
      </c>
      <c r="N389" s="6">
        <f t="shared" si="238"/>
        <v>0</v>
      </c>
      <c r="O389" s="6">
        <f t="shared" si="238"/>
        <v>0</v>
      </c>
      <c r="P389" s="6">
        <f t="shared" si="238"/>
        <v>0</v>
      </c>
      <c r="Q389" s="6">
        <f t="shared" si="238"/>
        <v>0</v>
      </c>
      <c r="R389" s="6">
        <f t="shared" si="238"/>
        <v>0</v>
      </c>
      <c r="S389" s="6">
        <f t="shared" si="238"/>
        <v>0</v>
      </c>
      <c r="T389" s="25"/>
    </row>
    <row r="390" spans="1:20" s="26" customFormat="1" ht="18" customHeight="1">
      <c r="A390" s="28"/>
      <c r="B390" s="28"/>
      <c r="C390" s="28"/>
      <c r="D390" s="22"/>
      <c r="E390" s="27" t="s">
        <v>21</v>
      </c>
      <c r="F390" s="6">
        <f t="shared" si="235"/>
        <v>0</v>
      </c>
      <c r="G390" s="6">
        <f t="shared" si="235"/>
        <v>0</v>
      </c>
      <c r="H390" s="6">
        <f t="shared" ref="H390:S390" si="239">SUM(H395)</f>
        <v>0</v>
      </c>
      <c r="I390" s="6">
        <f t="shared" si="239"/>
        <v>0</v>
      </c>
      <c r="J390" s="6">
        <f t="shared" si="239"/>
        <v>0</v>
      </c>
      <c r="K390" s="6">
        <f t="shared" si="239"/>
        <v>0</v>
      </c>
      <c r="L390" s="6">
        <f t="shared" si="239"/>
        <v>0</v>
      </c>
      <c r="M390" s="6">
        <f t="shared" si="239"/>
        <v>0</v>
      </c>
      <c r="N390" s="6">
        <f t="shared" si="239"/>
        <v>0</v>
      </c>
      <c r="O390" s="6">
        <f t="shared" si="239"/>
        <v>0</v>
      </c>
      <c r="P390" s="6">
        <f t="shared" si="239"/>
        <v>0</v>
      </c>
      <c r="Q390" s="6">
        <f t="shared" si="239"/>
        <v>0</v>
      </c>
      <c r="R390" s="6">
        <f t="shared" si="239"/>
        <v>0</v>
      </c>
      <c r="S390" s="6">
        <f t="shared" si="239"/>
        <v>0</v>
      </c>
      <c r="T390" s="25"/>
    </row>
    <row r="391" spans="1:20" s="26" customFormat="1" ht="18" customHeight="1">
      <c r="A391" s="23" t="s">
        <v>124</v>
      </c>
      <c r="B391" s="24" t="s">
        <v>117</v>
      </c>
      <c r="C391" s="24" t="s">
        <v>118</v>
      </c>
      <c r="D391" s="23" t="s">
        <v>16</v>
      </c>
      <c r="E391" s="23"/>
      <c r="F391" s="6">
        <f t="shared" ref="F391:S391" si="240">SUM(F392:F395)</f>
        <v>573.79999999999995</v>
      </c>
      <c r="G391" s="6">
        <f t="shared" si="240"/>
        <v>6618.5099999999993</v>
      </c>
      <c r="H391" s="6">
        <f t="shared" si="240"/>
        <v>573.79999999999995</v>
      </c>
      <c r="I391" s="6">
        <f t="shared" si="240"/>
        <v>0</v>
      </c>
      <c r="J391" s="6">
        <f t="shared" si="240"/>
        <v>0</v>
      </c>
      <c r="K391" s="6">
        <f t="shared" si="240"/>
        <v>6618.5099999999993</v>
      </c>
      <c r="L391" s="6">
        <f t="shared" si="240"/>
        <v>0</v>
      </c>
      <c r="M391" s="6">
        <f t="shared" si="240"/>
        <v>0</v>
      </c>
      <c r="N391" s="6">
        <f t="shared" si="240"/>
        <v>0</v>
      </c>
      <c r="O391" s="6">
        <f t="shared" si="240"/>
        <v>0</v>
      </c>
      <c r="P391" s="6">
        <f t="shared" si="240"/>
        <v>0</v>
      </c>
      <c r="Q391" s="6">
        <f t="shared" si="240"/>
        <v>0</v>
      </c>
      <c r="R391" s="6">
        <f t="shared" si="240"/>
        <v>0</v>
      </c>
      <c r="S391" s="6">
        <f t="shared" si="240"/>
        <v>0</v>
      </c>
      <c r="T391" s="25"/>
    </row>
    <row r="392" spans="1:20" s="26" customFormat="1" ht="18" customHeight="1">
      <c r="A392" s="23"/>
      <c r="B392" s="24"/>
      <c r="C392" s="24"/>
      <c r="D392" s="20" t="s">
        <v>17</v>
      </c>
      <c r="E392" s="27" t="s">
        <v>18</v>
      </c>
      <c r="F392" s="6">
        <f t="shared" ref="F392:G395" si="241">H392+J392+L392+N392+P392+R392</f>
        <v>0</v>
      </c>
      <c r="G392" s="6">
        <f t="shared" si="241"/>
        <v>6420</v>
      </c>
      <c r="H392" s="6">
        <v>0</v>
      </c>
      <c r="I392" s="6">
        <v>0</v>
      </c>
      <c r="J392" s="6">
        <v>0</v>
      </c>
      <c r="K392" s="6">
        <v>6420</v>
      </c>
      <c r="L392" s="6">
        <v>0</v>
      </c>
      <c r="M392" s="6">
        <v>0</v>
      </c>
      <c r="N392" s="6">
        <v>0</v>
      </c>
      <c r="O392" s="6">
        <v>0</v>
      </c>
      <c r="P392" s="6">
        <v>0</v>
      </c>
      <c r="Q392" s="6">
        <v>0</v>
      </c>
      <c r="R392" s="6">
        <v>0</v>
      </c>
      <c r="S392" s="6">
        <v>0</v>
      </c>
      <c r="T392" s="25"/>
    </row>
    <row r="393" spans="1:20" s="26" customFormat="1" ht="18" customHeight="1">
      <c r="A393" s="23"/>
      <c r="B393" s="24"/>
      <c r="C393" s="24"/>
      <c r="D393" s="21"/>
      <c r="E393" s="27" t="s">
        <v>19</v>
      </c>
      <c r="F393" s="6">
        <f t="shared" si="241"/>
        <v>0</v>
      </c>
      <c r="G393" s="6">
        <f t="shared" si="241"/>
        <v>198.44</v>
      </c>
      <c r="H393" s="6">
        <v>0</v>
      </c>
      <c r="I393" s="6">
        <v>0</v>
      </c>
      <c r="J393" s="6">
        <v>0</v>
      </c>
      <c r="K393" s="6">
        <v>198.44</v>
      </c>
      <c r="L393" s="6">
        <v>0</v>
      </c>
      <c r="M393" s="6">
        <v>0</v>
      </c>
      <c r="N393" s="6">
        <v>0</v>
      </c>
      <c r="O393" s="6">
        <v>0</v>
      </c>
      <c r="P393" s="6">
        <v>0</v>
      </c>
      <c r="Q393" s="6">
        <v>0</v>
      </c>
      <c r="R393" s="6">
        <v>0</v>
      </c>
      <c r="S393" s="6">
        <v>0</v>
      </c>
      <c r="T393" s="25"/>
    </row>
    <row r="394" spans="1:20" s="26" customFormat="1" ht="18" customHeight="1">
      <c r="A394" s="23"/>
      <c r="B394" s="24"/>
      <c r="C394" s="24"/>
      <c r="D394" s="21"/>
      <c r="E394" s="27" t="s">
        <v>20</v>
      </c>
      <c r="F394" s="6">
        <f t="shared" si="241"/>
        <v>573.79999999999995</v>
      </c>
      <c r="G394" s="6">
        <f t="shared" si="241"/>
        <v>7.0000000000000007E-2</v>
      </c>
      <c r="H394" s="6">
        <v>573.79999999999995</v>
      </c>
      <c r="I394" s="6">
        <v>0</v>
      </c>
      <c r="J394" s="6">
        <v>0</v>
      </c>
      <c r="K394" s="6">
        <v>7.0000000000000007E-2</v>
      </c>
      <c r="L394" s="6">
        <v>0</v>
      </c>
      <c r="M394" s="6">
        <v>0</v>
      </c>
      <c r="N394" s="6">
        <v>0</v>
      </c>
      <c r="O394" s="6">
        <v>0</v>
      </c>
      <c r="P394" s="6">
        <v>0</v>
      </c>
      <c r="Q394" s="6">
        <v>0</v>
      </c>
      <c r="R394" s="6">
        <v>0</v>
      </c>
      <c r="S394" s="6">
        <v>0</v>
      </c>
      <c r="T394" s="25"/>
    </row>
    <row r="395" spans="1:20" s="26" customFormat="1" ht="18" customHeight="1">
      <c r="A395" s="23"/>
      <c r="B395" s="24"/>
      <c r="C395" s="24"/>
      <c r="D395" s="22"/>
      <c r="E395" s="27" t="s">
        <v>21</v>
      </c>
      <c r="F395" s="6">
        <f t="shared" si="241"/>
        <v>0</v>
      </c>
      <c r="G395" s="6">
        <f t="shared" si="241"/>
        <v>0</v>
      </c>
      <c r="H395" s="6">
        <v>0</v>
      </c>
      <c r="I395" s="6">
        <v>0</v>
      </c>
      <c r="J395" s="6">
        <v>0</v>
      </c>
      <c r="K395" s="6">
        <v>0</v>
      </c>
      <c r="L395" s="6">
        <v>0</v>
      </c>
      <c r="M395" s="6">
        <v>0</v>
      </c>
      <c r="N395" s="6">
        <v>0</v>
      </c>
      <c r="O395" s="6">
        <v>0</v>
      </c>
      <c r="P395" s="6">
        <v>0</v>
      </c>
      <c r="Q395" s="6">
        <v>0</v>
      </c>
      <c r="R395" s="6">
        <v>0</v>
      </c>
      <c r="S395" s="6">
        <v>0</v>
      </c>
      <c r="T395" s="25"/>
    </row>
    <row r="396" spans="1:20" s="26" customFormat="1" ht="18" customHeight="1">
      <c r="A396" s="28" t="s">
        <v>119</v>
      </c>
      <c r="B396" s="28"/>
      <c r="C396" s="28"/>
      <c r="D396" s="23" t="s">
        <v>16</v>
      </c>
      <c r="E396" s="23"/>
      <c r="F396" s="6">
        <f>SUM(F397:F400)</f>
        <v>0</v>
      </c>
      <c r="G396" s="6">
        <f>SUM(G397:G400)</f>
        <v>119365.26</v>
      </c>
      <c r="H396" s="6">
        <f t="shared" ref="H396:S396" si="242">SUM(H401)</f>
        <v>0</v>
      </c>
      <c r="I396" s="6">
        <f t="shared" si="242"/>
        <v>0</v>
      </c>
      <c r="J396" s="6">
        <f t="shared" si="242"/>
        <v>0</v>
      </c>
      <c r="K396" s="6">
        <f t="shared" si="242"/>
        <v>0</v>
      </c>
      <c r="L396" s="6">
        <f t="shared" si="242"/>
        <v>0</v>
      </c>
      <c r="M396" s="6">
        <f t="shared" si="242"/>
        <v>0</v>
      </c>
      <c r="N396" s="6">
        <f t="shared" si="242"/>
        <v>0</v>
      </c>
      <c r="O396" s="6">
        <f t="shared" si="242"/>
        <v>0</v>
      </c>
      <c r="P396" s="6">
        <f t="shared" si="242"/>
        <v>0</v>
      </c>
      <c r="Q396" s="6">
        <f t="shared" si="242"/>
        <v>119365.26</v>
      </c>
      <c r="R396" s="6">
        <f t="shared" si="242"/>
        <v>0</v>
      </c>
      <c r="S396" s="6">
        <f t="shared" si="242"/>
        <v>0</v>
      </c>
      <c r="T396" s="25"/>
    </row>
    <row r="397" spans="1:20" s="26" customFormat="1" ht="18" customHeight="1">
      <c r="A397" s="28"/>
      <c r="B397" s="28"/>
      <c r="C397" s="28"/>
      <c r="D397" s="20" t="s">
        <v>17</v>
      </c>
      <c r="E397" s="27" t="s">
        <v>18</v>
      </c>
      <c r="F397" s="6">
        <f t="shared" ref="F397:G400" si="243">H397+J397+L397+N397+P397+R397</f>
        <v>0</v>
      </c>
      <c r="G397" s="6">
        <f t="shared" si="243"/>
        <v>0</v>
      </c>
      <c r="H397" s="6">
        <f t="shared" ref="H397:S397" si="244">SUM(H402)</f>
        <v>0</v>
      </c>
      <c r="I397" s="6">
        <f t="shared" si="244"/>
        <v>0</v>
      </c>
      <c r="J397" s="6">
        <f t="shared" si="244"/>
        <v>0</v>
      </c>
      <c r="K397" s="6">
        <f t="shared" si="244"/>
        <v>0</v>
      </c>
      <c r="L397" s="6">
        <f t="shared" si="244"/>
        <v>0</v>
      </c>
      <c r="M397" s="6">
        <f t="shared" si="244"/>
        <v>0</v>
      </c>
      <c r="N397" s="6">
        <f t="shared" si="244"/>
        <v>0</v>
      </c>
      <c r="O397" s="6">
        <f t="shared" si="244"/>
        <v>0</v>
      </c>
      <c r="P397" s="6">
        <f t="shared" si="244"/>
        <v>0</v>
      </c>
      <c r="Q397" s="6">
        <f t="shared" si="244"/>
        <v>0</v>
      </c>
      <c r="R397" s="6">
        <f t="shared" si="244"/>
        <v>0</v>
      </c>
      <c r="S397" s="6">
        <f t="shared" si="244"/>
        <v>0</v>
      </c>
      <c r="T397" s="25"/>
    </row>
    <row r="398" spans="1:20" s="26" customFormat="1" ht="18" customHeight="1">
      <c r="A398" s="28"/>
      <c r="B398" s="28"/>
      <c r="C398" s="28"/>
      <c r="D398" s="21"/>
      <c r="E398" s="27" t="s">
        <v>19</v>
      </c>
      <c r="F398" s="6">
        <f t="shared" si="243"/>
        <v>0</v>
      </c>
      <c r="G398" s="6">
        <f t="shared" si="243"/>
        <v>0</v>
      </c>
      <c r="H398" s="6">
        <f t="shared" ref="H398:S398" si="245">SUM(H403)</f>
        <v>0</v>
      </c>
      <c r="I398" s="6">
        <f t="shared" si="245"/>
        <v>0</v>
      </c>
      <c r="J398" s="6">
        <f t="shared" si="245"/>
        <v>0</v>
      </c>
      <c r="K398" s="6">
        <f t="shared" si="245"/>
        <v>0</v>
      </c>
      <c r="L398" s="6">
        <f t="shared" si="245"/>
        <v>0</v>
      </c>
      <c r="M398" s="6">
        <f t="shared" si="245"/>
        <v>0</v>
      </c>
      <c r="N398" s="6">
        <f t="shared" si="245"/>
        <v>0</v>
      </c>
      <c r="O398" s="6">
        <f t="shared" si="245"/>
        <v>0</v>
      </c>
      <c r="P398" s="6">
        <f t="shared" si="245"/>
        <v>0</v>
      </c>
      <c r="Q398" s="6">
        <f t="shared" si="245"/>
        <v>0</v>
      </c>
      <c r="R398" s="6">
        <f t="shared" si="245"/>
        <v>0</v>
      </c>
      <c r="S398" s="6">
        <f t="shared" si="245"/>
        <v>0</v>
      </c>
      <c r="T398" s="25"/>
    </row>
    <row r="399" spans="1:20" s="26" customFormat="1" ht="18" customHeight="1">
      <c r="A399" s="28"/>
      <c r="B399" s="28"/>
      <c r="C399" s="28"/>
      <c r="D399" s="21"/>
      <c r="E399" s="27" t="s">
        <v>20</v>
      </c>
      <c r="F399" s="6">
        <f t="shared" si="243"/>
        <v>0</v>
      </c>
      <c r="G399" s="6">
        <f t="shared" si="243"/>
        <v>0</v>
      </c>
      <c r="H399" s="6">
        <f t="shared" ref="H399:S399" si="246">SUM(H404)</f>
        <v>0</v>
      </c>
      <c r="I399" s="6">
        <f t="shared" si="246"/>
        <v>0</v>
      </c>
      <c r="J399" s="6">
        <f t="shared" si="246"/>
        <v>0</v>
      </c>
      <c r="K399" s="6">
        <f t="shared" si="246"/>
        <v>0</v>
      </c>
      <c r="L399" s="6">
        <f t="shared" si="246"/>
        <v>0</v>
      </c>
      <c r="M399" s="6">
        <f t="shared" si="246"/>
        <v>0</v>
      </c>
      <c r="N399" s="6">
        <f t="shared" si="246"/>
        <v>0</v>
      </c>
      <c r="O399" s="6">
        <f t="shared" si="246"/>
        <v>0</v>
      </c>
      <c r="P399" s="6">
        <f t="shared" si="246"/>
        <v>0</v>
      </c>
      <c r="Q399" s="6">
        <f t="shared" si="246"/>
        <v>0</v>
      </c>
      <c r="R399" s="6">
        <f t="shared" si="246"/>
        <v>0</v>
      </c>
      <c r="S399" s="6">
        <f t="shared" si="246"/>
        <v>0</v>
      </c>
      <c r="T399" s="25"/>
    </row>
    <row r="400" spans="1:20" s="26" customFormat="1" ht="18" customHeight="1">
      <c r="A400" s="28"/>
      <c r="B400" s="28"/>
      <c r="C400" s="28"/>
      <c r="D400" s="22"/>
      <c r="E400" s="27" t="s">
        <v>21</v>
      </c>
      <c r="F400" s="6">
        <f t="shared" si="243"/>
        <v>0</v>
      </c>
      <c r="G400" s="6">
        <f t="shared" si="243"/>
        <v>119365.26</v>
      </c>
      <c r="H400" s="6">
        <f t="shared" ref="H400:S400" si="247">SUM(H405)</f>
        <v>0</v>
      </c>
      <c r="I400" s="6">
        <f t="shared" si="247"/>
        <v>0</v>
      </c>
      <c r="J400" s="6">
        <f t="shared" si="247"/>
        <v>0</v>
      </c>
      <c r="K400" s="6">
        <f t="shared" si="247"/>
        <v>0</v>
      </c>
      <c r="L400" s="6">
        <f t="shared" si="247"/>
        <v>0</v>
      </c>
      <c r="M400" s="6">
        <f t="shared" si="247"/>
        <v>0</v>
      </c>
      <c r="N400" s="6">
        <f t="shared" si="247"/>
        <v>0</v>
      </c>
      <c r="O400" s="6">
        <f t="shared" si="247"/>
        <v>0</v>
      </c>
      <c r="P400" s="6">
        <f t="shared" si="247"/>
        <v>0</v>
      </c>
      <c r="Q400" s="6">
        <f t="shared" si="247"/>
        <v>119365.26</v>
      </c>
      <c r="R400" s="6">
        <f t="shared" si="247"/>
        <v>0</v>
      </c>
      <c r="S400" s="6">
        <f t="shared" si="247"/>
        <v>0</v>
      </c>
      <c r="T400" s="25"/>
    </row>
    <row r="401" spans="1:20" s="26" customFormat="1" ht="18" customHeight="1">
      <c r="A401" s="23" t="s">
        <v>124</v>
      </c>
      <c r="B401" s="24" t="s">
        <v>120</v>
      </c>
      <c r="C401" s="24" t="s">
        <v>121</v>
      </c>
      <c r="D401" s="23" t="s">
        <v>16</v>
      </c>
      <c r="E401" s="23"/>
      <c r="F401" s="6">
        <f t="shared" ref="F401:S401" si="248">SUM(F402:F405)</f>
        <v>0</v>
      </c>
      <c r="G401" s="6">
        <f t="shared" si="248"/>
        <v>119365.26</v>
      </c>
      <c r="H401" s="6">
        <f t="shared" si="248"/>
        <v>0</v>
      </c>
      <c r="I401" s="6">
        <f t="shared" si="248"/>
        <v>0</v>
      </c>
      <c r="J401" s="6">
        <f t="shared" si="248"/>
        <v>0</v>
      </c>
      <c r="K401" s="6">
        <f t="shared" si="248"/>
        <v>0</v>
      </c>
      <c r="L401" s="6">
        <f t="shared" si="248"/>
        <v>0</v>
      </c>
      <c r="M401" s="6">
        <f t="shared" si="248"/>
        <v>0</v>
      </c>
      <c r="N401" s="6">
        <f t="shared" si="248"/>
        <v>0</v>
      </c>
      <c r="O401" s="6">
        <f t="shared" si="248"/>
        <v>0</v>
      </c>
      <c r="P401" s="6">
        <f t="shared" si="248"/>
        <v>0</v>
      </c>
      <c r="Q401" s="6">
        <f t="shared" si="248"/>
        <v>119365.26</v>
      </c>
      <c r="R401" s="6">
        <f t="shared" si="248"/>
        <v>0</v>
      </c>
      <c r="S401" s="6">
        <f t="shared" si="248"/>
        <v>0</v>
      </c>
      <c r="T401" s="25"/>
    </row>
    <row r="402" spans="1:20" s="26" customFormat="1" ht="18" customHeight="1">
      <c r="A402" s="23"/>
      <c r="B402" s="24"/>
      <c r="C402" s="24"/>
      <c r="D402" s="20" t="s">
        <v>17</v>
      </c>
      <c r="E402" s="27" t="s">
        <v>18</v>
      </c>
      <c r="F402" s="6">
        <f t="shared" ref="F402:G405" si="249">H402+J402+L402+N402+P402+R402</f>
        <v>0</v>
      </c>
      <c r="G402" s="6">
        <f t="shared" si="249"/>
        <v>0</v>
      </c>
      <c r="H402" s="6">
        <v>0</v>
      </c>
      <c r="I402" s="6">
        <v>0</v>
      </c>
      <c r="J402" s="6">
        <v>0</v>
      </c>
      <c r="K402" s="6">
        <v>0</v>
      </c>
      <c r="L402" s="6">
        <v>0</v>
      </c>
      <c r="M402" s="6">
        <v>0</v>
      </c>
      <c r="N402" s="6">
        <v>0</v>
      </c>
      <c r="O402" s="6">
        <v>0</v>
      </c>
      <c r="P402" s="6">
        <v>0</v>
      </c>
      <c r="Q402" s="6">
        <v>0</v>
      </c>
      <c r="R402" s="6">
        <v>0</v>
      </c>
      <c r="S402" s="6">
        <v>0</v>
      </c>
      <c r="T402" s="25"/>
    </row>
    <row r="403" spans="1:20" s="26" customFormat="1" ht="18" customHeight="1">
      <c r="A403" s="23"/>
      <c r="B403" s="24"/>
      <c r="C403" s="24"/>
      <c r="D403" s="21"/>
      <c r="E403" s="27" t="s">
        <v>19</v>
      </c>
      <c r="F403" s="6">
        <f t="shared" si="249"/>
        <v>0</v>
      </c>
      <c r="G403" s="6">
        <f t="shared" si="249"/>
        <v>0</v>
      </c>
      <c r="H403" s="6">
        <v>0</v>
      </c>
      <c r="I403" s="6">
        <v>0</v>
      </c>
      <c r="J403" s="6">
        <v>0</v>
      </c>
      <c r="K403" s="6">
        <v>0</v>
      </c>
      <c r="L403" s="6">
        <v>0</v>
      </c>
      <c r="M403" s="6">
        <v>0</v>
      </c>
      <c r="N403" s="6">
        <v>0</v>
      </c>
      <c r="O403" s="6">
        <v>0</v>
      </c>
      <c r="P403" s="6">
        <v>0</v>
      </c>
      <c r="Q403" s="6">
        <v>0</v>
      </c>
      <c r="R403" s="6">
        <v>0</v>
      </c>
      <c r="S403" s="6">
        <v>0</v>
      </c>
      <c r="T403" s="25"/>
    </row>
    <row r="404" spans="1:20" s="26" customFormat="1" ht="18" customHeight="1">
      <c r="A404" s="23"/>
      <c r="B404" s="24"/>
      <c r="C404" s="24"/>
      <c r="D404" s="21"/>
      <c r="E404" s="27" t="s">
        <v>20</v>
      </c>
      <c r="F404" s="6">
        <f t="shared" si="249"/>
        <v>0</v>
      </c>
      <c r="G404" s="6">
        <f t="shared" si="249"/>
        <v>0</v>
      </c>
      <c r="H404" s="6">
        <v>0</v>
      </c>
      <c r="I404" s="6">
        <v>0</v>
      </c>
      <c r="J404" s="6">
        <v>0</v>
      </c>
      <c r="K404" s="6">
        <v>0</v>
      </c>
      <c r="L404" s="6">
        <v>0</v>
      </c>
      <c r="M404" s="6">
        <v>0</v>
      </c>
      <c r="N404" s="6">
        <v>0</v>
      </c>
      <c r="O404" s="6">
        <v>0</v>
      </c>
      <c r="P404" s="6">
        <v>0</v>
      </c>
      <c r="Q404" s="6">
        <v>0</v>
      </c>
      <c r="R404" s="6">
        <v>0</v>
      </c>
      <c r="S404" s="6">
        <v>0</v>
      </c>
      <c r="T404" s="25"/>
    </row>
    <row r="405" spans="1:20" s="26" customFormat="1" ht="18" customHeight="1">
      <c r="A405" s="23"/>
      <c r="B405" s="24"/>
      <c r="C405" s="24"/>
      <c r="D405" s="22"/>
      <c r="E405" s="27" t="s">
        <v>21</v>
      </c>
      <c r="F405" s="6">
        <f t="shared" si="249"/>
        <v>0</v>
      </c>
      <c r="G405" s="6">
        <f t="shared" si="249"/>
        <v>119365.26</v>
      </c>
      <c r="H405" s="6">
        <v>0</v>
      </c>
      <c r="I405" s="6">
        <v>0</v>
      </c>
      <c r="J405" s="6">
        <v>0</v>
      </c>
      <c r="K405" s="6">
        <v>0</v>
      </c>
      <c r="L405" s="6">
        <v>0</v>
      </c>
      <c r="M405" s="6">
        <v>0</v>
      </c>
      <c r="N405" s="6">
        <v>0</v>
      </c>
      <c r="O405" s="6">
        <v>0</v>
      </c>
      <c r="P405" s="6">
        <v>0</v>
      </c>
      <c r="Q405" s="6">
        <v>119365.26</v>
      </c>
      <c r="R405" s="6">
        <v>0</v>
      </c>
      <c r="S405" s="6">
        <v>0</v>
      </c>
      <c r="T405" s="25"/>
    </row>
    <row r="406" spans="1:20" s="26" customFormat="1" ht="18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</row>
  </sheetData>
  <sheetProtection formatCells="0" formatColumns="0" formatRows="0" insertColumns="0" insertRows="0" insertHyperlinks="0" deleteColumns="0" deleteRows="0" sort="0" autoFilter="0" pivotTables="0"/>
  <mergeCells count="365">
    <mergeCell ref="O1:S1"/>
    <mergeCell ref="A396:C400"/>
    <mergeCell ref="D396:E396"/>
    <mergeCell ref="D397:D400"/>
    <mergeCell ref="A401:A405"/>
    <mergeCell ref="B401:B405"/>
    <mergeCell ref="C401:C405"/>
    <mergeCell ref="D401:E401"/>
    <mergeCell ref="D402:D405"/>
    <mergeCell ref="A386:C390"/>
    <mergeCell ref="D386:E386"/>
    <mergeCell ref="D387:D390"/>
    <mergeCell ref="A391:A395"/>
    <mergeCell ref="B391:B395"/>
    <mergeCell ref="C391:C395"/>
    <mergeCell ref="D391:E391"/>
    <mergeCell ref="D392:D395"/>
    <mergeCell ref="A381:A385"/>
    <mergeCell ref="B381:B385"/>
    <mergeCell ref="C381:C385"/>
    <mergeCell ref="D381:E381"/>
    <mergeCell ref="D382:D385"/>
    <mergeCell ref="A371:C375"/>
    <mergeCell ref="D371:E371"/>
    <mergeCell ref="D372:D375"/>
    <mergeCell ref="A376:A380"/>
    <mergeCell ref="B376:B380"/>
    <mergeCell ref="C376:C380"/>
    <mergeCell ref="D376:E376"/>
    <mergeCell ref="D377:D380"/>
    <mergeCell ref="A366:A370"/>
    <mergeCell ref="B366:B370"/>
    <mergeCell ref="C366:C370"/>
    <mergeCell ref="D366:E366"/>
    <mergeCell ref="D367:D370"/>
    <mergeCell ref="A356:C360"/>
    <mergeCell ref="D356:E356"/>
    <mergeCell ref="D357:D360"/>
    <mergeCell ref="A361:A365"/>
    <mergeCell ref="B361:B365"/>
    <mergeCell ref="C361:C365"/>
    <mergeCell ref="D361:E361"/>
    <mergeCell ref="D362:D365"/>
    <mergeCell ref="A346:C350"/>
    <mergeCell ref="D346:E346"/>
    <mergeCell ref="D347:D350"/>
    <mergeCell ref="A351:A355"/>
    <mergeCell ref="B351:B355"/>
    <mergeCell ref="C351:C355"/>
    <mergeCell ref="D351:E351"/>
    <mergeCell ref="D352:D355"/>
    <mergeCell ref="A336:C340"/>
    <mergeCell ref="D336:E336"/>
    <mergeCell ref="D337:D340"/>
    <mergeCell ref="A341:A345"/>
    <mergeCell ref="B341:B345"/>
    <mergeCell ref="C341:C345"/>
    <mergeCell ref="D341:E341"/>
    <mergeCell ref="D342:D345"/>
    <mergeCell ref="A326:C330"/>
    <mergeCell ref="D326:E326"/>
    <mergeCell ref="D327:D330"/>
    <mergeCell ref="A331:A335"/>
    <mergeCell ref="B331:B335"/>
    <mergeCell ref="C331:C335"/>
    <mergeCell ref="D331:E331"/>
    <mergeCell ref="D332:D335"/>
    <mergeCell ref="A321:A325"/>
    <mergeCell ref="B321:B325"/>
    <mergeCell ref="C321:C325"/>
    <mergeCell ref="D321:E321"/>
    <mergeCell ref="D322:D325"/>
    <mergeCell ref="A316:A320"/>
    <mergeCell ref="B316:B320"/>
    <mergeCell ref="C316:C320"/>
    <mergeCell ref="D316:E316"/>
    <mergeCell ref="D317:D320"/>
    <mergeCell ref="A311:A315"/>
    <mergeCell ref="B311:B315"/>
    <mergeCell ref="C311:C315"/>
    <mergeCell ref="D311:E311"/>
    <mergeCell ref="D312:D315"/>
    <mergeCell ref="A301:C305"/>
    <mergeCell ref="D301:E301"/>
    <mergeCell ref="D302:D305"/>
    <mergeCell ref="A306:A310"/>
    <mergeCell ref="B306:B310"/>
    <mergeCell ref="C306:C310"/>
    <mergeCell ref="D306:E306"/>
    <mergeCell ref="D307:D310"/>
    <mergeCell ref="A296:A300"/>
    <mergeCell ref="B296:B300"/>
    <mergeCell ref="C296:C300"/>
    <mergeCell ref="D296:E296"/>
    <mergeCell ref="D297:D300"/>
    <mergeCell ref="A291:A295"/>
    <mergeCell ref="B291:B295"/>
    <mergeCell ref="C291:C295"/>
    <mergeCell ref="D291:E291"/>
    <mergeCell ref="D292:D295"/>
    <mergeCell ref="A286:A290"/>
    <mergeCell ref="B286:B290"/>
    <mergeCell ref="C286:C290"/>
    <mergeCell ref="D286:E286"/>
    <mergeCell ref="D287:D290"/>
    <mergeCell ref="A281:A285"/>
    <mergeCell ref="B281:B285"/>
    <mergeCell ref="C281:C285"/>
    <mergeCell ref="D281:E281"/>
    <mergeCell ref="D282:D285"/>
    <mergeCell ref="A271:C275"/>
    <mergeCell ref="D271:E271"/>
    <mergeCell ref="D272:D275"/>
    <mergeCell ref="A276:A280"/>
    <mergeCell ref="B276:B280"/>
    <mergeCell ref="C276:C280"/>
    <mergeCell ref="D276:E276"/>
    <mergeCell ref="D277:D280"/>
    <mergeCell ref="A266:A270"/>
    <mergeCell ref="B266:B270"/>
    <mergeCell ref="C266:C270"/>
    <mergeCell ref="D266:E266"/>
    <mergeCell ref="D267:D270"/>
    <mergeCell ref="A261:A265"/>
    <mergeCell ref="B261:B265"/>
    <mergeCell ref="C261:C265"/>
    <mergeCell ref="D261:E261"/>
    <mergeCell ref="D262:D265"/>
    <mergeCell ref="A256:A260"/>
    <mergeCell ref="B256:B260"/>
    <mergeCell ref="C256:C260"/>
    <mergeCell ref="D256:E256"/>
    <mergeCell ref="D257:D260"/>
    <mergeCell ref="A251:A255"/>
    <mergeCell ref="B251:B255"/>
    <mergeCell ref="C251:C255"/>
    <mergeCell ref="D251:E251"/>
    <mergeCell ref="D252:D255"/>
    <mergeCell ref="A241:C245"/>
    <mergeCell ref="D241:E241"/>
    <mergeCell ref="D242:D245"/>
    <mergeCell ref="A246:A250"/>
    <mergeCell ref="B246:B250"/>
    <mergeCell ref="C246:C250"/>
    <mergeCell ref="D246:E246"/>
    <mergeCell ref="D247:D250"/>
    <mergeCell ref="A236:A240"/>
    <mergeCell ref="B236:B240"/>
    <mergeCell ref="C236:C240"/>
    <mergeCell ref="D236:E236"/>
    <mergeCell ref="D237:D240"/>
    <mergeCell ref="A231:A235"/>
    <mergeCell ref="B231:B235"/>
    <mergeCell ref="C231:C235"/>
    <mergeCell ref="D231:E231"/>
    <mergeCell ref="D232:D235"/>
    <mergeCell ref="A221:C225"/>
    <mergeCell ref="D221:E221"/>
    <mergeCell ref="D222:D225"/>
    <mergeCell ref="A226:A230"/>
    <mergeCell ref="B226:B230"/>
    <mergeCell ref="C226:C230"/>
    <mergeCell ref="D226:E226"/>
    <mergeCell ref="D227:D230"/>
    <mergeCell ref="A211:C215"/>
    <mergeCell ref="D211:E211"/>
    <mergeCell ref="D212:D215"/>
    <mergeCell ref="A216:A220"/>
    <mergeCell ref="B216:B220"/>
    <mergeCell ref="C216:C220"/>
    <mergeCell ref="D216:E216"/>
    <mergeCell ref="D217:D220"/>
    <mergeCell ref="A206:A210"/>
    <mergeCell ref="B206:B210"/>
    <mergeCell ref="C206:C210"/>
    <mergeCell ref="D206:E206"/>
    <mergeCell ref="D207:D210"/>
    <mergeCell ref="A196:C200"/>
    <mergeCell ref="D196:E196"/>
    <mergeCell ref="D197:D200"/>
    <mergeCell ref="A201:A205"/>
    <mergeCell ref="B201:B205"/>
    <mergeCell ref="C201:C205"/>
    <mergeCell ref="D201:E201"/>
    <mergeCell ref="D202:D205"/>
    <mergeCell ref="A191:A195"/>
    <mergeCell ref="B191:B195"/>
    <mergeCell ref="C191:C195"/>
    <mergeCell ref="D191:E191"/>
    <mergeCell ref="D192:D195"/>
    <mergeCell ref="A181:C185"/>
    <mergeCell ref="D181:E181"/>
    <mergeCell ref="D182:D185"/>
    <mergeCell ref="A186:A190"/>
    <mergeCell ref="B186:B190"/>
    <mergeCell ref="C186:C190"/>
    <mergeCell ref="D186:E186"/>
    <mergeCell ref="D187:D190"/>
    <mergeCell ref="A171:C175"/>
    <mergeCell ref="D171:E171"/>
    <mergeCell ref="D172:D175"/>
    <mergeCell ref="A176:A180"/>
    <mergeCell ref="B176:B180"/>
    <mergeCell ref="C176:C180"/>
    <mergeCell ref="D176:E176"/>
    <mergeCell ref="D177:D180"/>
    <mergeCell ref="A161:C165"/>
    <mergeCell ref="D161:E161"/>
    <mergeCell ref="D162:D165"/>
    <mergeCell ref="A166:A170"/>
    <mergeCell ref="B166:B170"/>
    <mergeCell ref="C166:C170"/>
    <mergeCell ref="D166:E166"/>
    <mergeCell ref="D167:D170"/>
    <mergeCell ref="A156:A160"/>
    <mergeCell ref="B156:B160"/>
    <mergeCell ref="C156:C160"/>
    <mergeCell ref="D156:E156"/>
    <mergeCell ref="D157:D160"/>
    <mergeCell ref="A151:A155"/>
    <mergeCell ref="B151:B155"/>
    <mergeCell ref="C151:C155"/>
    <mergeCell ref="D151:E151"/>
    <mergeCell ref="D152:D155"/>
    <mergeCell ref="A141:C145"/>
    <mergeCell ref="D141:E141"/>
    <mergeCell ref="D142:D145"/>
    <mergeCell ref="A146:A150"/>
    <mergeCell ref="B146:B150"/>
    <mergeCell ref="C146:C150"/>
    <mergeCell ref="D146:E146"/>
    <mergeCell ref="D147:D150"/>
    <mergeCell ref="A136:A140"/>
    <mergeCell ref="B136:B140"/>
    <mergeCell ref="C136:C140"/>
    <mergeCell ref="D136:E136"/>
    <mergeCell ref="D137:D140"/>
    <mergeCell ref="A126:C130"/>
    <mergeCell ref="D126:E126"/>
    <mergeCell ref="D127:D130"/>
    <mergeCell ref="A131:A135"/>
    <mergeCell ref="B131:B135"/>
    <mergeCell ref="C131:C135"/>
    <mergeCell ref="D131:E131"/>
    <mergeCell ref="D132:D135"/>
    <mergeCell ref="A121:A125"/>
    <mergeCell ref="B121:B125"/>
    <mergeCell ref="C121:C125"/>
    <mergeCell ref="D121:E121"/>
    <mergeCell ref="D122:D125"/>
    <mergeCell ref="A116:A120"/>
    <mergeCell ref="B116:B120"/>
    <mergeCell ref="C116:C120"/>
    <mergeCell ref="D116:E116"/>
    <mergeCell ref="D117:D120"/>
    <mergeCell ref="A111:A115"/>
    <mergeCell ref="B111:B115"/>
    <mergeCell ref="C111:C115"/>
    <mergeCell ref="D111:E111"/>
    <mergeCell ref="D112:D115"/>
    <mergeCell ref="A106:A110"/>
    <mergeCell ref="B106:B110"/>
    <mergeCell ref="C106:C110"/>
    <mergeCell ref="D106:E106"/>
    <mergeCell ref="D107:D110"/>
    <mergeCell ref="A101:A105"/>
    <mergeCell ref="B101:B105"/>
    <mergeCell ref="C101:C105"/>
    <mergeCell ref="D101:E101"/>
    <mergeCell ref="D102:D105"/>
    <mergeCell ref="A96:A100"/>
    <mergeCell ref="B96:B100"/>
    <mergeCell ref="C96:C100"/>
    <mergeCell ref="D96:E96"/>
    <mergeCell ref="D97:D100"/>
    <mergeCell ref="A91:A95"/>
    <mergeCell ref="B91:B95"/>
    <mergeCell ref="C91:C95"/>
    <mergeCell ref="D91:E91"/>
    <mergeCell ref="D92:D95"/>
    <mergeCell ref="A86:A90"/>
    <mergeCell ref="B86:B90"/>
    <mergeCell ref="C86:C90"/>
    <mergeCell ref="D86:E86"/>
    <mergeCell ref="D87:D90"/>
    <mergeCell ref="A81:A85"/>
    <mergeCell ref="B81:B85"/>
    <mergeCell ref="C81:C85"/>
    <mergeCell ref="D81:E81"/>
    <mergeCell ref="D82:D85"/>
    <mergeCell ref="A76:A80"/>
    <mergeCell ref="B76:B80"/>
    <mergeCell ref="C76:C80"/>
    <mergeCell ref="D76:E76"/>
    <mergeCell ref="D77:D80"/>
    <mergeCell ref="A71:A75"/>
    <mergeCell ref="B71:B75"/>
    <mergeCell ref="C71:C75"/>
    <mergeCell ref="D71:E71"/>
    <mergeCell ref="D72:D75"/>
    <mergeCell ref="A66:A70"/>
    <mergeCell ref="B66:B70"/>
    <mergeCell ref="C66:C70"/>
    <mergeCell ref="D66:E66"/>
    <mergeCell ref="D67:D70"/>
    <mergeCell ref="A61:A65"/>
    <mergeCell ref="B61:B65"/>
    <mergeCell ref="C61:C65"/>
    <mergeCell ref="D61:E61"/>
    <mergeCell ref="D62:D65"/>
    <mergeCell ref="A51:C55"/>
    <mergeCell ref="D51:E51"/>
    <mergeCell ref="D52:D55"/>
    <mergeCell ref="A56:A60"/>
    <mergeCell ref="B56:B60"/>
    <mergeCell ref="C56:C60"/>
    <mergeCell ref="D56:E56"/>
    <mergeCell ref="D57:D60"/>
    <mergeCell ref="A41:C45"/>
    <mergeCell ref="D41:E41"/>
    <mergeCell ref="D42:D45"/>
    <mergeCell ref="A46:A50"/>
    <mergeCell ref="B46:B50"/>
    <mergeCell ref="C46:C50"/>
    <mergeCell ref="D46:E46"/>
    <mergeCell ref="D47:D50"/>
    <mergeCell ref="A31:C35"/>
    <mergeCell ref="D31:E31"/>
    <mergeCell ref="D32:D35"/>
    <mergeCell ref="A36:A40"/>
    <mergeCell ref="B36:B40"/>
    <mergeCell ref="C36:C40"/>
    <mergeCell ref="D36:E36"/>
    <mergeCell ref="D37:D40"/>
    <mergeCell ref="A26:A30"/>
    <mergeCell ref="B26:B30"/>
    <mergeCell ref="C26:C30"/>
    <mergeCell ref="D26:E26"/>
    <mergeCell ref="D27:D30"/>
    <mergeCell ref="A21:A25"/>
    <mergeCell ref="B21:B25"/>
    <mergeCell ref="C21:C25"/>
    <mergeCell ref="D21:E21"/>
    <mergeCell ref="D22:D25"/>
    <mergeCell ref="A11:C15"/>
    <mergeCell ref="D11:E11"/>
    <mergeCell ref="D12:D15"/>
    <mergeCell ref="A16:C20"/>
    <mergeCell ref="D16:E16"/>
    <mergeCell ref="D17:D20"/>
    <mergeCell ref="D10:E10"/>
    <mergeCell ref="A2:S2"/>
    <mergeCell ref="A3:S3"/>
    <mergeCell ref="A5:A9"/>
    <mergeCell ref="B5:B9"/>
    <mergeCell ref="C5:C9"/>
    <mergeCell ref="D5:E9"/>
    <mergeCell ref="F5:S5"/>
    <mergeCell ref="F6:G7"/>
    <mergeCell ref="H6:I7"/>
    <mergeCell ref="J6:K7"/>
    <mergeCell ref="L6:M7"/>
    <mergeCell ref="N6:O7"/>
    <mergeCell ref="P6:Q7"/>
    <mergeCell ref="R6:S7"/>
  </mergeCells>
  <pageMargins left="0.23622047244094491" right="0.23622047244094491" top="0.78740157480314965" bottom="0.74803149606299213" header="0.51181102362204722" footer="0.51181102362204722"/>
  <pageSetup paperSize="9" scale="54" firstPageNumber="42" fitToHeight="0" orientation="landscape" useFirstPageNumber="1" r:id="rId1"/>
  <headerFooter>
    <oddHeader>&amp;C&amp;P</oddHeader>
  </headerFooter>
  <rowBreaks count="10" manualBreakCount="10">
    <brk id="40" max="16383" man="1"/>
    <brk id="80" max="16383" man="1"/>
    <brk id="120" max="16383" man="1"/>
    <brk id="160" max="16383" man="1"/>
    <brk id="200" max="16383" man="1"/>
    <brk id="240" max="16383" man="1"/>
    <brk id="280" max="16383" man="1"/>
    <brk id="320" max="16383" man="1"/>
    <brk id="360" max="16383" man="1"/>
    <brk id="4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Приложение 2</vt:lpstr>
      <vt:lpstr>'Приложение 2'!Print_Titles_0</vt:lpstr>
      <vt:lpstr>'Приложение 2'!Print_Titles_0_0</vt:lpstr>
      <vt:lpstr>'Приложение 2'!Заголовки_для_печати</vt:lpstr>
      <vt:lpstr>'Приложение 2'!Область_печати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Литвин</dc:creator>
  <cp:lastModifiedBy>Blinchevskaya_NI</cp:lastModifiedBy>
  <cp:lastPrinted>2020-04-10T12:24:43Z</cp:lastPrinted>
  <dcterms:created xsi:type="dcterms:W3CDTF">2006-09-16T00:00:00Z</dcterms:created>
  <dcterms:modified xsi:type="dcterms:W3CDTF">2020-04-23T07:58:44Z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