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70" windowWidth="27495" windowHeight="11700"/>
  </bookViews>
  <sheets>
    <sheet name="Приложение 1" sheetId="1" r:id="rId1"/>
  </sheets>
  <definedNames>
    <definedName name="print_report_468" localSheetId="0">'Приложение 1'!$6:$10</definedName>
    <definedName name="Print_Titles_0" localSheetId="0">'Приложение 1'!$6:$10</definedName>
    <definedName name="Print_Titles_0_0" localSheetId="0">'Приложение 1'!$6:$10</definedName>
    <definedName name="Print_Titles_0_0_0" localSheetId="0">'Приложение 1'!$6:$10</definedName>
    <definedName name="Print_Titles_0_0_0_0" localSheetId="0">'Приложение 1'!$6:$10</definedName>
    <definedName name="report" localSheetId="0">'Приложение 1'!$6:$10</definedName>
    <definedName name="report1" localSheetId="0">'Приложение 1'!$6:$10</definedName>
    <definedName name="report10605" localSheetId="0">'Приложение 1'!$6:$10</definedName>
    <definedName name="report2" localSheetId="0">'Приложение 1'!$6:$10</definedName>
    <definedName name="tamplate" localSheetId="0">'Приложение 1'!$7:$11</definedName>
    <definedName name="tamplate1" localSheetId="0">'Приложение 1'!$7:$11</definedName>
    <definedName name="tamplete" localSheetId="0">'Приложение 1'!$6:$10</definedName>
    <definedName name="_xlnm.Print_Titles" localSheetId="0">'Приложение 1'!$5:$9</definedName>
    <definedName name="имен" localSheetId="0">'Приложение 1'!$6:$10</definedName>
    <definedName name="имя" localSheetId="0">'Приложение 1'!$6:$10</definedName>
    <definedName name="_xlnm.Print_Area" localSheetId="0">'Приложение 1'!$A$1:$L$403</definedName>
  </definedNames>
  <calcPr calcId="124519"/>
</workbook>
</file>

<file path=xl/calcChain.xml><?xml version="1.0" encoding="utf-8"?>
<calcChain xmlns="http://schemas.openxmlformats.org/spreadsheetml/2006/main">
  <c r="G403" i="1"/>
  <c r="G399" s="1"/>
  <c r="G402"/>
  <c r="J399"/>
  <c r="J394" s="1"/>
  <c r="I399"/>
  <c r="I394" s="1"/>
  <c r="H399"/>
  <c r="H394" s="1"/>
  <c r="J398"/>
  <c r="I398"/>
  <c r="H398"/>
  <c r="K394" s="1"/>
  <c r="J397"/>
  <c r="I397"/>
  <c r="H397"/>
  <c r="L394"/>
  <c r="G393"/>
  <c r="G389" s="1"/>
  <c r="G392"/>
  <c r="J389"/>
  <c r="J384" s="1"/>
  <c r="I389"/>
  <c r="I384" s="1"/>
  <c r="H389"/>
  <c r="J388"/>
  <c r="I388"/>
  <c r="H388"/>
  <c r="K384" s="1"/>
  <c r="J387"/>
  <c r="I387"/>
  <c r="H387"/>
  <c r="L384"/>
  <c r="H384"/>
  <c r="G383"/>
  <c r="G382"/>
  <c r="J379"/>
  <c r="I379"/>
  <c r="I369" s="1"/>
  <c r="H379"/>
  <c r="G378"/>
  <c r="G377"/>
  <c r="J374"/>
  <c r="I374"/>
  <c r="H374"/>
  <c r="H369" s="1"/>
  <c r="J373"/>
  <c r="I373"/>
  <c r="H373"/>
  <c r="J372"/>
  <c r="I372"/>
  <c r="H372"/>
  <c r="G368"/>
  <c r="G367"/>
  <c r="J364"/>
  <c r="I364"/>
  <c r="H364"/>
  <c r="G363"/>
  <c r="G362"/>
  <c r="J359"/>
  <c r="I359"/>
  <c r="H359"/>
  <c r="J358"/>
  <c r="I358"/>
  <c r="H358"/>
  <c r="K354" s="1"/>
  <c r="J357"/>
  <c r="I357"/>
  <c r="H357"/>
  <c r="L354"/>
  <c r="G353"/>
  <c r="G352"/>
  <c r="J349"/>
  <c r="J344" s="1"/>
  <c r="I349"/>
  <c r="I344" s="1"/>
  <c r="H349"/>
  <c r="J348"/>
  <c r="I348"/>
  <c r="H348"/>
  <c r="K344" s="1"/>
  <c r="J347"/>
  <c r="I347"/>
  <c r="H347"/>
  <c r="L344"/>
  <c r="H344"/>
  <c r="G343"/>
  <c r="G342"/>
  <c r="J339"/>
  <c r="J334" s="1"/>
  <c r="I339"/>
  <c r="I334" s="1"/>
  <c r="H339"/>
  <c r="J338"/>
  <c r="I338"/>
  <c r="H338"/>
  <c r="K334" s="1"/>
  <c r="J337"/>
  <c r="I337"/>
  <c r="H337"/>
  <c r="L334"/>
  <c r="H334"/>
  <c r="G333"/>
  <c r="G332"/>
  <c r="J329"/>
  <c r="J324" s="1"/>
  <c r="I329"/>
  <c r="I324" s="1"/>
  <c r="H329"/>
  <c r="H324" s="1"/>
  <c r="J328"/>
  <c r="I328"/>
  <c r="H328"/>
  <c r="K324" s="1"/>
  <c r="J327"/>
  <c r="I327"/>
  <c r="H327"/>
  <c r="G323"/>
  <c r="G322"/>
  <c r="J319"/>
  <c r="I319"/>
  <c r="H319"/>
  <c r="G318"/>
  <c r="G317"/>
  <c r="J314"/>
  <c r="I314"/>
  <c r="H314"/>
  <c r="G313"/>
  <c r="G312"/>
  <c r="J309"/>
  <c r="I309"/>
  <c r="H309"/>
  <c r="G308"/>
  <c r="G307"/>
  <c r="J304"/>
  <c r="I304"/>
  <c r="H304"/>
  <c r="J303"/>
  <c r="I303"/>
  <c r="H303"/>
  <c r="J302"/>
  <c r="I302"/>
  <c r="H302"/>
  <c r="G298"/>
  <c r="G297"/>
  <c r="J294"/>
  <c r="I294"/>
  <c r="H294"/>
  <c r="G293"/>
  <c r="G292"/>
  <c r="J289"/>
  <c r="I289"/>
  <c r="H289"/>
  <c r="G288"/>
  <c r="G287"/>
  <c r="J284"/>
  <c r="I284"/>
  <c r="H284"/>
  <c r="G283"/>
  <c r="G282"/>
  <c r="J279"/>
  <c r="I279"/>
  <c r="H279"/>
  <c r="G278"/>
  <c r="G277"/>
  <c r="J274"/>
  <c r="I274"/>
  <c r="H274"/>
  <c r="J273"/>
  <c r="I273"/>
  <c r="H273"/>
  <c r="J272"/>
  <c r="I272"/>
  <c r="H272"/>
  <c r="G268"/>
  <c r="G267"/>
  <c r="J265"/>
  <c r="I265"/>
  <c r="H265"/>
  <c r="G264"/>
  <c r="G263"/>
  <c r="J260"/>
  <c r="I260"/>
  <c r="H260"/>
  <c r="G259"/>
  <c r="G258"/>
  <c r="J255"/>
  <c r="I255"/>
  <c r="H255"/>
  <c r="G254"/>
  <c r="G250" s="1"/>
  <c r="G253"/>
  <c r="J250"/>
  <c r="I250"/>
  <c r="H250"/>
  <c r="G249"/>
  <c r="G248"/>
  <c r="J245"/>
  <c r="I245"/>
  <c r="H245"/>
  <c r="J244"/>
  <c r="I244"/>
  <c r="H244"/>
  <c r="J243"/>
  <c r="I243"/>
  <c r="H243"/>
  <c r="G239"/>
  <c r="G238"/>
  <c r="J235"/>
  <c r="I235"/>
  <c r="H235"/>
  <c r="G234"/>
  <c r="G233"/>
  <c r="J230"/>
  <c r="I230"/>
  <c r="H230"/>
  <c r="G229"/>
  <c r="G228"/>
  <c r="J225"/>
  <c r="I225"/>
  <c r="H225"/>
  <c r="J224"/>
  <c r="I224"/>
  <c r="H224"/>
  <c r="J223"/>
  <c r="I223"/>
  <c r="H223"/>
  <c r="G219"/>
  <c r="G218"/>
  <c r="J215"/>
  <c r="J210" s="1"/>
  <c r="I215"/>
  <c r="I210" s="1"/>
  <c r="H215"/>
  <c r="H210" s="1"/>
  <c r="J214"/>
  <c r="I214"/>
  <c r="H214"/>
  <c r="J213"/>
  <c r="I213"/>
  <c r="H213"/>
  <c r="G209"/>
  <c r="G208"/>
  <c r="J205"/>
  <c r="I205"/>
  <c r="H205"/>
  <c r="H195" s="1"/>
  <c r="G204"/>
  <c r="G203"/>
  <c r="J200"/>
  <c r="I200"/>
  <c r="H200"/>
  <c r="J199"/>
  <c r="I199"/>
  <c r="H199"/>
  <c r="K195" s="1"/>
  <c r="J198"/>
  <c r="I198"/>
  <c r="H198"/>
  <c r="L195"/>
  <c r="G194"/>
  <c r="G190" s="1"/>
  <c r="G193"/>
  <c r="J190"/>
  <c r="I190"/>
  <c r="H190"/>
  <c r="G189"/>
  <c r="G188"/>
  <c r="J185"/>
  <c r="I185"/>
  <c r="I180" s="1"/>
  <c r="H185"/>
  <c r="J184"/>
  <c r="I184"/>
  <c r="H184"/>
  <c r="J183"/>
  <c r="I183"/>
  <c r="H183"/>
  <c r="G179"/>
  <c r="G178"/>
  <c r="J175"/>
  <c r="J170" s="1"/>
  <c r="I175"/>
  <c r="H175"/>
  <c r="H170" s="1"/>
  <c r="J174"/>
  <c r="I174"/>
  <c r="H174"/>
  <c r="J173"/>
  <c r="I173"/>
  <c r="H173"/>
  <c r="I170"/>
  <c r="G169"/>
  <c r="G165" s="1"/>
  <c r="G168"/>
  <c r="J165"/>
  <c r="J160" s="1"/>
  <c r="I165"/>
  <c r="H165"/>
  <c r="H160" s="1"/>
  <c r="J164"/>
  <c r="I164"/>
  <c r="H164"/>
  <c r="J163"/>
  <c r="I163"/>
  <c r="H163"/>
  <c r="I160"/>
  <c r="G159"/>
  <c r="G155" s="1"/>
  <c r="G158"/>
  <c r="J155"/>
  <c r="I155"/>
  <c r="H155"/>
  <c r="G154"/>
  <c r="G153"/>
  <c r="J150"/>
  <c r="I150"/>
  <c r="H150"/>
  <c r="G149"/>
  <c r="G148"/>
  <c r="J145"/>
  <c r="I145"/>
  <c r="H145"/>
  <c r="J144"/>
  <c r="I144"/>
  <c r="H144"/>
  <c r="J143"/>
  <c r="I143"/>
  <c r="H143"/>
  <c r="G139"/>
  <c r="G138"/>
  <c r="J135"/>
  <c r="I135"/>
  <c r="H135"/>
  <c r="G134"/>
  <c r="G133"/>
  <c r="J130"/>
  <c r="I130"/>
  <c r="H130"/>
  <c r="J129"/>
  <c r="I129"/>
  <c r="H129"/>
  <c r="K125" s="1"/>
  <c r="J128"/>
  <c r="I128"/>
  <c r="H128"/>
  <c r="L125"/>
  <c r="G124"/>
  <c r="G123"/>
  <c r="J120"/>
  <c r="I120"/>
  <c r="H120"/>
  <c r="G119"/>
  <c r="G118"/>
  <c r="J115"/>
  <c r="I115"/>
  <c r="H115"/>
  <c r="G114"/>
  <c r="G110" s="1"/>
  <c r="G113"/>
  <c r="J110"/>
  <c r="I110"/>
  <c r="H110"/>
  <c r="G109"/>
  <c r="G108"/>
  <c r="J105"/>
  <c r="I105"/>
  <c r="H105"/>
  <c r="G104"/>
  <c r="G103"/>
  <c r="J100"/>
  <c r="I100"/>
  <c r="H100"/>
  <c r="G99"/>
  <c r="G98"/>
  <c r="J95"/>
  <c r="I95"/>
  <c r="H95"/>
  <c r="G94"/>
  <c r="G90" s="1"/>
  <c r="G93"/>
  <c r="J90"/>
  <c r="I90"/>
  <c r="H90"/>
  <c r="G89"/>
  <c r="G88"/>
  <c r="J85"/>
  <c r="I85"/>
  <c r="H85"/>
  <c r="G84"/>
  <c r="G83"/>
  <c r="J80"/>
  <c r="I80"/>
  <c r="H80"/>
  <c r="G79"/>
  <c r="G78"/>
  <c r="J75"/>
  <c r="I75"/>
  <c r="H75"/>
  <c r="G74"/>
  <c r="G70" s="1"/>
  <c r="G73"/>
  <c r="J70"/>
  <c r="I70"/>
  <c r="H70"/>
  <c r="G69"/>
  <c r="G68"/>
  <c r="J65"/>
  <c r="I65"/>
  <c r="H65"/>
  <c r="G64"/>
  <c r="G63"/>
  <c r="J60"/>
  <c r="I60"/>
  <c r="H60"/>
  <c r="G59"/>
  <c r="G58"/>
  <c r="J55"/>
  <c r="I55"/>
  <c r="H55"/>
  <c r="J54"/>
  <c r="I54"/>
  <c r="H54"/>
  <c r="J53"/>
  <c r="I53"/>
  <c r="H53"/>
  <c r="G49"/>
  <c r="G48"/>
  <c r="J45"/>
  <c r="J40" s="1"/>
  <c r="I45"/>
  <c r="I40" s="1"/>
  <c r="H45"/>
  <c r="H40" s="1"/>
  <c r="J44"/>
  <c r="I44"/>
  <c r="H44"/>
  <c r="J43"/>
  <c r="I43"/>
  <c r="H43"/>
  <c r="G39"/>
  <c r="G38"/>
  <c r="J35"/>
  <c r="J30" s="1"/>
  <c r="I35"/>
  <c r="I30" s="1"/>
  <c r="H35"/>
  <c r="H30" s="1"/>
  <c r="J34"/>
  <c r="I34"/>
  <c r="H34"/>
  <c r="J33"/>
  <c r="I33"/>
  <c r="H33"/>
  <c r="G29"/>
  <c r="G28"/>
  <c r="J25"/>
  <c r="I25"/>
  <c r="H25"/>
  <c r="H15" s="1"/>
  <c r="G24"/>
  <c r="G23"/>
  <c r="J20"/>
  <c r="I20"/>
  <c r="H20"/>
  <c r="J19"/>
  <c r="I19"/>
  <c r="H19"/>
  <c r="K15" s="1"/>
  <c r="J18"/>
  <c r="I18"/>
  <c r="H18"/>
  <c r="J220" l="1"/>
  <c r="J269"/>
  <c r="G279"/>
  <c r="I299"/>
  <c r="G35"/>
  <c r="G65"/>
  <c r="G85"/>
  <c r="G105"/>
  <c r="H125"/>
  <c r="G135"/>
  <c r="G243"/>
  <c r="J240"/>
  <c r="G255"/>
  <c r="L15"/>
  <c r="J140"/>
  <c r="G213"/>
  <c r="G273"/>
  <c r="I195"/>
  <c r="G224"/>
  <c r="I220"/>
  <c r="G230"/>
  <c r="G274"/>
  <c r="G294"/>
  <c r="H299"/>
  <c r="G304"/>
  <c r="G329"/>
  <c r="G347"/>
  <c r="J354"/>
  <c r="J369"/>
  <c r="J125"/>
  <c r="I140"/>
  <c r="I240"/>
  <c r="I269"/>
  <c r="L324"/>
  <c r="H14"/>
  <c r="L10" s="1"/>
  <c r="I13"/>
  <c r="J14"/>
  <c r="J50"/>
  <c r="I50"/>
  <c r="I125"/>
  <c r="G34"/>
  <c r="G45"/>
  <c r="G130"/>
  <c r="G183"/>
  <c r="J180"/>
  <c r="G200"/>
  <c r="G225"/>
  <c r="J299"/>
  <c r="G319"/>
  <c r="I354"/>
  <c r="H354"/>
  <c r="G364"/>
  <c r="G359"/>
  <c r="I14"/>
  <c r="G53"/>
  <c r="G173"/>
  <c r="H220"/>
  <c r="G244"/>
  <c r="H269"/>
  <c r="G337"/>
  <c r="G372"/>
  <c r="G369" s="1"/>
  <c r="I15"/>
  <c r="G25"/>
  <c r="G43"/>
  <c r="G54"/>
  <c r="G60"/>
  <c r="G80"/>
  <c r="G100"/>
  <c r="G120"/>
  <c r="G144"/>
  <c r="G150"/>
  <c r="G163"/>
  <c r="G174"/>
  <c r="H180"/>
  <c r="G185"/>
  <c r="G198"/>
  <c r="J195"/>
  <c r="G215"/>
  <c r="H240"/>
  <c r="G245"/>
  <c r="G265"/>
  <c r="G289"/>
  <c r="G302"/>
  <c r="G314"/>
  <c r="G327"/>
  <c r="G349"/>
  <c r="G373"/>
  <c r="G379"/>
  <c r="G397"/>
  <c r="H13"/>
  <c r="G18"/>
  <c r="J15"/>
  <c r="G143"/>
  <c r="G184"/>
  <c r="G214"/>
  <c r="J13"/>
  <c r="G20"/>
  <c r="G33"/>
  <c r="G44"/>
  <c r="H50"/>
  <c r="H10" s="1"/>
  <c r="G55"/>
  <c r="G75"/>
  <c r="G95"/>
  <c r="G115"/>
  <c r="G128"/>
  <c r="H140"/>
  <c r="G145"/>
  <c r="G164"/>
  <c r="G175"/>
  <c r="G205"/>
  <c r="G223"/>
  <c r="G220" s="1"/>
  <c r="G235"/>
  <c r="G260"/>
  <c r="G272"/>
  <c r="G284"/>
  <c r="G303"/>
  <c r="G309"/>
  <c r="G339"/>
  <c r="G357"/>
  <c r="G374"/>
  <c r="G387"/>
  <c r="G50"/>
  <c r="L30"/>
  <c r="L40"/>
  <c r="L50"/>
  <c r="L140"/>
  <c r="L160"/>
  <c r="L170"/>
  <c r="L180"/>
  <c r="L210"/>
  <c r="L220"/>
  <c r="L240"/>
  <c r="L269"/>
  <c r="L299"/>
  <c r="L369"/>
  <c r="K10"/>
  <c r="G19"/>
  <c r="K30"/>
  <c r="K40"/>
  <c r="K50"/>
  <c r="G129"/>
  <c r="K140"/>
  <c r="K160"/>
  <c r="K170"/>
  <c r="K180"/>
  <c r="G199"/>
  <c r="K210"/>
  <c r="K220"/>
  <c r="K240"/>
  <c r="K269"/>
  <c r="K299"/>
  <c r="G328"/>
  <c r="G324" s="1"/>
  <c r="G338"/>
  <c r="G348"/>
  <c r="G358"/>
  <c r="K369"/>
  <c r="G388"/>
  <c r="G384" s="1"/>
  <c r="G398"/>
  <c r="G394" s="1"/>
  <c r="G344" l="1"/>
  <c r="G269"/>
  <c r="G30"/>
  <c r="G180"/>
  <c r="G140"/>
  <c r="G240"/>
  <c r="G14"/>
  <c r="G125"/>
  <c r="G15"/>
  <c r="J10"/>
  <c r="G195"/>
  <c r="G170"/>
  <c r="G13"/>
  <c r="I10"/>
  <c r="G334"/>
  <c r="G354"/>
  <c r="G210"/>
  <c r="G299"/>
  <c r="G160"/>
  <c r="G40"/>
  <c r="G10" l="1"/>
</calcChain>
</file>

<file path=xl/sharedStrings.xml><?xml version="1.0" encoding="utf-8"?>
<sst xmlns="http://schemas.openxmlformats.org/spreadsheetml/2006/main" count="565" uniqueCount="142">
  <si>
    <t>№</t>
  </si>
  <si>
    <t>Объектная характеристика</t>
  </si>
  <si>
    <t>Финансово-экономическая характеристика</t>
  </si>
  <si>
    <t>Муниципальное образование</t>
  </si>
  <si>
    <t>Наименование объекта</t>
  </si>
  <si>
    <t xml:space="preserve">Форма собственности на объект </t>
  </si>
  <si>
    <t xml:space="preserve">Вид работ по объекту 
</t>
  </si>
  <si>
    <t>Предельная (плановая) стоимость работ</t>
  </si>
  <si>
    <t>в том числе:</t>
  </si>
  <si>
    <t>Значение показателя эффектив-ности использова-ния бюджетных средств</t>
  </si>
  <si>
    <t>Позиция объекта в рейтинге по показателю бюджетной эффектив-ности</t>
  </si>
  <si>
    <t>федеральный  бюджет</t>
  </si>
  <si>
    <t>консолиди-рованный бюджет субъекта РФ</t>
  </si>
  <si>
    <t>внебюджетные средства</t>
  </si>
  <si>
    <t>тыс. руб.</t>
  </si>
  <si>
    <t>тыс. руб/%</t>
  </si>
  <si>
    <t>ИТОГО по Смоленской области:</t>
  </si>
  <si>
    <t xml:space="preserve">Общая стоимость объекта, в том числе: </t>
  </si>
  <si>
    <t>ПД</t>
  </si>
  <si>
    <t>СМР</t>
  </si>
  <si>
    <t>ИТОГО  по муниципальному району / городскому округу "Велижский муниципальный район":</t>
  </si>
  <si>
    <t>Велижский муниципальный район</t>
  </si>
  <si>
    <t>«Водозаборный узел 1 и 2 подъема из подземного источники со станцией обезжелезивания и сетями хозяйственно-противопожарного водоснабжения в г. Велиж (малая сторона)»</t>
  </si>
  <si>
    <t>Муниципальная собственность</t>
  </si>
  <si>
    <t>Строительство</t>
  </si>
  <si>
    <t>«Станция водоочистки для хозяйственно-питьевых целей и системы централизованного водоснабжения г. Велижа Смоленской области»</t>
  </si>
  <si>
    <t>ИТОГО  по муниципальному району / городскому округу "Вяземский муниципальный район":</t>
  </si>
  <si>
    <t>Вяземский муниципальный район</t>
  </si>
  <si>
    <t>«Реализация инвестиционной программы "ООО "Региональные объединенные системы водоснабжения и водоотведения Смоленской области (потребители г. Вязьма)»</t>
  </si>
  <si>
    <t>-</t>
  </si>
  <si>
    <t>ИТОГО  по муниципальному району / городскому округу "Глинковский муниципальный район":</t>
  </si>
  <si>
    <t>Глинковский муниципальный район</t>
  </si>
  <si>
    <t>«Реконструкция системы водоснабжения в с. Глинка Глинковского района Смоленской области»</t>
  </si>
  <si>
    <t>Реконструкция</t>
  </si>
  <si>
    <t>ИТОГО  по муниципальному району / городскому округу "Город Смоленск":</t>
  </si>
  <si>
    <t>Город Смоленск</t>
  </si>
  <si>
    <t>«Реконструкция Бабьегорского водозабора с установкой станции доочистки г. Смоленск»</t>
  </si>
  <si>
    <t>«Реконструкция Верхне-Ясенного водозабора с установкой станции доочистки г. Смоленск»</t>
  </si>
  <si>
    <t>«Реконструкция Рачевского водозабора с установкой станции доочистки г. Смоленск»</t>
  </si>
  <si>
    <t>«Строительство станции водоподготовки от арт. скважины № 12/а пр. Гагарина, г. Смоленск»</t>
  </si>
  <si>
    <t>«Строительство станции водоподготовки от арт.скважины № 13 мкрн. Южный, г. Смоленск»</t>
  </si>
  <si>
    <t>«Строительство станции водоподготовки от арт.скважины № 16 по ул. М. Еременко, г. Смоленск»</t>
  </si>
  <si>
    <t>«Строительство станции водоподготовки от арт.скважины № 25 ул. М. Еременко г. Смоленск»</t>
  </si>
  <si>
    <t>«Строительство станции водоподготовки от арт.скважины № 26 мкрн. Южный, г. Смоленск»</t>
  </si>
  <si>
    <t>«Строительство станции водоподготовки от арт.скважины № 2 п. Красный Бор  пер. Станционный г. Смоленск»</t>
  </si>
  <si>
    <t>«Строительство станции водоподготовки от арт.скважины №36 п. Гедеоновка, г. Смоленск»</t>
  </si>
  <si>
    <t>«Строительство станции водоподготовки от арт.скважины № 45 мкрн. Южный, г. Смоленск»</t>
  </si>
  <si>
    <t>«Строительство станции водоподготовки от арт.скважины №48 Московское ш., г. Смоленск»</t>
  </si>
  <si>
    <t>«Строительство станции водоподготовки от арт.скважины № 51 п. Миловидово, г. Смоленск»</t>
  </si>
  <si>
    <t>«Строительство станции водоподготовки от арт.скважины № 59 Досуговское ш. г. Смоленск»</t>
  </si>
  <si>
    <t>ИТОГО  по муниципальному району / городскому округу "Демидовский муниципальный район":</t>
  </si>
  <si>
    <t>Демидовский муниципальный район</t>
  </si>
  <si>
    <t>«Реконструкция  водозаборных сооружений по ул. Мира и водопроводных сетей в г. Демидов Смоленской области»</t>
  </si>
  <si>
    <t>«Строительство водозабора по ул. Комсомольской и дюкера через реку Гобза в г. Демидов»</t>
  </si>
  <si>
    <t>ИТОГО  по муниципальному району / городскому округу "Дорогобужский муниципальный район":</t>
  </si>
  <si>
    <t>Дорогобужский муниципальный район</t>
  </si>
  <si>
    <t>«Реконструкция водозабора в д. Егорьево со строительством нового водовода Верхнеднепровского городского поселения»</t>
  </si>
  <si>
    <t>«Реконструкция водозабора по ул. Симоновой в г. Дорогобуж Смоленской области со строительством новой артезианской скважины и установкой станции водоподготовки»</t>
  </si>
  <si>
    <t>«Эксплуатационная скважина для питьевого и хозяйственно-бытового водоснабжения населения, расположенная в г. Дорогобуж, ул. Ленина»</t>
  </si>
  <si>
    <t>Модернизация</t>
  </si>
  <si>
    <t>ИТОГО  по муниципальному району / городскому округу "Духовщинский муниципальный район":</t>
  </si>
  <si>
    <t>Духовщинский муниципальный район</t>
  </si>
  <si>
    <t>«Реконструкция водозаборных сооружений со строительством станции водоочистки для хозяйственно-питьевых целей и водопроводных сетей в городе Духовщина Смоленской области»</t>
  </si>
  <si>
    <t>ИТОГО  по муниципальному району / городскому округу "Ельнинский муниципальный район":</t>
  </si>
  <si>
    <t>Ельнинский муниципальный район</t>
  </si>
  <si>
    <t>«Реконструкция водовода в г. Ельня Смоленской области, протяженностью 18,3 км от д. Селиба до мкр. Кутузовский в г. Ельня. Реконструкция уличной водопроводной сети, протяженностью 20,3 км, по ул. Мелиораторов, ул. Кировская, ул. Пролетарская, ул. Интернациональная, ул. Советская. ул. Говорова, ул. Ленина»</t>
  </si>
  <si>
    <t>ИТОГО  по муниципальному району / городскому округу "Кардымовский муниципальный район":</t>
  </si>
  <si>
    <t>Кардымовский муниципальный район</t>
  </si>
  <si>
    <t>«Строительство станции водоочистки и реконструкция водопроводных сетей в п. Кардымово Кардымовского района Смоленской области»</t>
  </si>
  <si>
    <t>«Строительство станции обезжелезивания и водопроводных сетей в д. Каменка Кардымовского района Смоленской области»</t>
  </si>
  <si>
    <t>ИТОГО  по муниципальному району / городскому округу "Краснинский муниципальный район":</t>
  </si>
  <si>
    <t>Краснинский муниципальный район</t>
  </si>
  <si>
    <t>«Реконструкция системы централизованного водоснабжения п. Красный со строительством станции обезжелезивания и водопроводных сетей»</t>
  </si>
  <si>
    <t>«Строительство водозаборного сооружения и сетей питьевого водоснабжения в д.Мерлино Краснинского района Смоленской области»</t>
  </si>
  <si>
    <t>ИТОГО  по муниципальному району / городскому округу "Новодугинский муниципальный район":</t>
  </si>
  <si>
    <t>Новодугинский муниципальный район</t>
  </si>
  <si>
    <t>«Строительство станции обезжелезивания воды для хозяйственно-питьевых целей с заменой водопроводных сетей в с.Новодугино Смоленской области»</t>
  </si>
  <si>
    <t>ИТОГО  по муниципальному району / городскому округу "Починковский муниципальный район":</t>
  </si>
  <si>
    <t>Починковский муниципальный район</t>
  </si>
  <si>
    <t>«Строительство водозаборного сооружения и сетей водоснабжения в д. Лосня Починковского района Смоленской области»</t>
  </si>
  <si>
    <t>«Строительство водозаборного сооружения и сетей водоснабжения в п.Стодолище Починковского района Смоленской области»</t>
  </si>
  <si>
    <t>«Строительство станции водоподготовки и водопроводных сетей в д. Денисово Починковского района Смоленской области»</t>
  </si>
  <si>
    <t>ИТОГО  по муниципальному району / городскому округу "Рославльский муниципальный район":</t>
  </si>
  <si>
    <t>Рославльский муниципальный район</t>
  </si>
  <si>
    <t>«Реконструкция водозабора "Дубинин Луг" с водоводами и бурением новых скважин (№ 1, № 3) в г. Рославль Смоленской области»</t>
  </si>
  <si>
    <t>«Реконструкция водозаборной скважины № 6 для хозяйственно-питьевого водоснабжения г. Рославля, расположенной по адресу: Смоленская область г. Рославль, ул. Октябрьская (1 этап)»</t>
  </si>
  <si>
    <t>«Реконструкция системы централизованного водоснабжения г. Рославль Смоленской области, 3 этап: Станция водоподготовки»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</si>
  <si>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Екимовичи Рославльского района Смоленской области»</t>
  </si>
  <si>
    <t>«Реконструкция системы централизованного водоснабжения с бурением новых скважин, строительством станции обезжелезивания и водопроводных сетей в с. Остер Рославльского района Смоленской области»</t>
  </si>
  <si>
    <t>ИТОГО  по муниципальному району / городскому округу "Сафоновский муниципальный район":</t>
  </si>
  <si>
    <t>Сафоновский муниципальный район</t>
  </si>
  <si>
    <t>«Реконструкция системы централизованного водоснабжения в п. Вадино Сафоновского района со строительством станции водоочистки и водопроводных сетей»</t>
  </si>
  <si>
    <t>«Строительство станции водоочистки водозабора Шахтерский и водопроводных сетей в г. Сафоново Сафоновском районе Смоленской области»</t>
  </si>
  <si>
    <t>«Строительство станции водоочистки водозабора Южный и водопроводных сетей в г. Сафоново Сафоновском районе Смоленской области»</t>
  </si>
  <si>
    <t>«Строительство станции водоподготовки и водопроводных сетей в д. Прудки Сафоновского района Смоленской области»</t>
  </si>
  <si>
    <t>«Строительство станции обезжелезивания и водопроводных сетей в д. Казулино Сафоновского района Смоленской области»</t>
  </si>
  <si>
    <t>ИТОГО  по муниципальному району / городскому округу "Смоленский муниципальный район":</t>
  </si>
  <si>
    <t>Смоленский муниципальный район</t>
  </si>
  <si>
    <t>«Строительство артезианской скважины и башни Рожновского в д. Сож Талашкинского сельского поселения»</t>
  </si>
  <si>
    <t>«Строительство станции водоочистки в д. Богородицкое Козинского сельского поселения Смоленского района Смоленской области»</t>
  </si>
  <si>
    <t>«Строительство станции водоподготовки в д. Быльники Корохоткинского сельского поселения Смоленского района Смоленской области»</t>
  </si>
  <si>
    <t>«Строительство станции обезжелезивания и водопроводных сетей в д. Жуково Смоленской области»</t>
  </si>
  <si>
    <t>ИТОГО  по муниципальному району / городскому округу "Сычевский муниципальный район":</t>
  </si>
  <si>
    <t>Сычевский муниципальный район</t>
  </si>
  <si>
    <t>«Реконструкция системы водоснабжения в г. Сычевка Смоленской области со строительством станции обезжелезивания воды и водопроводных сетей»</t>
  </si>
  <si>
    <t>ИТОГО  по муниципальному району / городскому округу "Темкинский муниципальный район":</t>
  </si>
  <si>
    <t>Темкинский муниципальный район</t>
  </si>
  <si>
    <t>«Станция обезжелезивания в с. Темкино Темкинского района Смоленской области»</t>
  </si>
  <si>
    <t>ИТОГО  по муниципальному району / городскому округу "Угранский муниципальный район":</t>
  </si>
  <si>
    <t>Угранский муниципальный район</t>
  </si>
  <si>
    <t>«Строительство станции водоподготовки и водопроводных сетей в с. Всходы Угранского района Смоленской области»</t>
  </si>
  <si>
    <t>ИТОГО  по муниципальному району / городскому округу "Хиславичский муниципальный район":</t>
  </si>
  <si>
    <t>Хиславичский муниципальный район</t>
  </si>
  <si>
    <t>«Реконструкция сетей водопровода с бурением скважины в д. Корзово Хиславичского района Смоленской области»</t>
  </si>
  <si>
    <t>«Реконструкция сетей водопровода с переподключением потребителей в п. Хиславичи Смоленской области»</t>
  </si>
  <si>
    <t>ИТОГО  по муниципальному району / городскому округу "Холм-Жирковский муниципальный район":</t>
  </si>
  <si>
    <t>Холм-Жирковский муниципальный район</t>
  </si>
  <si>
    <t>«Строительство станции водоподготовки для хозяйственно-питьевых целей и водопроводных сетей в п.г.т. Холм-Жирковский Смоленской области»</t>
  </si>
  <si>
    <t>«Строительство станции водоподготовки для хозяйственно-питьевых целей и водопроводных сетей на ст.Игоревская Холм-Жирковского района Смоленской области»</t>
  </si>
  <si>
    <t>ИТОГО  по муниципальному району / городскому округу "Шумячский муниципальный район":</t>
  </si>
  <si>
    <t>Шумячский муниципальный район</t>
  </si>
  <si>
    <t>«Реконструкция системы водоснабжения со строительством станции очистки воды и водопроводных сетей  в п. Первомайский Шумячского района»</t>
  </si>
  <si>
    <t>ИТОГО  по муниципальному району / городскому округу "Ярцевский муниципальный район":</t>
  </si>
  <si>
    <t>Ярцевский муниципальный район</t>
  </si>
  <si>
    <t>«Реализация инвестиционной программы "ООО "Региональные объединенные системы водоснабжения и водоотведения Смоленской области (потребители г. Ярцево)»</t>
  </si>
  <si>
    <t>ХАРАКТЕРИСТИКА</t>
  </si>
  <si>
    <t>объектов областной государственной программы «Повышение качества водоснабжения на территории Смоленской области»</t>
  </si>
  <si>
    <t>1.</t>
  </si>
  <si>
    <t>2.</t>
  </si>
  <si>
    <t>4.</t>
  </si>
  <si>
    <t>3.</t>
  </si>
  <si>
    <t>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</si>
  <si>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</si>
  <si>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</si>
  <si>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</si>
  <si>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</si>
  <si>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</si>
  <si>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</si>
  <si>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</si>
  <si>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</si>
  <si>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</si>
  <si>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Приложение № 5
к областной государственной программе «Повышение качества водоснабжения на территории Смоленской области», утвержденой постановлением Администрации Смоленской области  от __________ № ___________)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</si>
</sst>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</font>
    <font>
      <sz val="12"/>
      <color rgb="FF000000"/>
      <name val="Times New Roman"/>
    </font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0" xfId="0" applyFont="1" applyFill="1"/>
    <xf numFmtId="0" fontId="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403"/>
  <sheetViews>
    <sheetView tabSelected="1" view="pageBreakPreview" topLeftCell="A382" zoomScaleSheetLayoutView="100" workbookViewId="0">
      <selection activeCell="F410" sqref="F410"/>
    </sheetView>
  </sheetViews>
  <sheetFormatPr defaultRowHeight="15.75"/>
  <cols>
    <col min="1" max="1" width="5.7109375" style="1" customWidth="1"/>
    <col min="2" max="2" width="20.7109375" style="1" customWidth="1"/>
    <col min="3" max="3" width="49.5703125" style="1" customWidth="1"/>
    <col min="4" max="4" width="21.7109375" style="1" customWidth="1"/>
    <col min="5" max="5" width="13.42578125" style="1" customWidth="1"/>
    <col min="6" max="12" width="12.7109375" style="1" customWidth="1"/>
    <col min="13" max="13" width="2.85546875" style="1" customWidth="1"/>
    <col min="14" max="1023" width="8.5703125" style="1" hidden="1" customWidth="1"/>
    <col min="1024" max="1025" width="9.140625" hidden="1" customWidth="1"/>
  </cols>
  <sheetData>
    <row r="1" spans="1:12" ht="99.75" customHeight="1">
      <c r="B1" s="5"/>
      <c r="C1" s="5"/>
      <c r="D1" s="5"/>
      <c r="E1" s="5"/>
      <c r="F1" s="5"/>
      <c r="G1" s="5"/>
      <c r="H1" s="5"/>
      <c r="I1" s="6" t="s">
        <v>141</v>
      </c>
      <c r="J1" s="7"/>
      <c r="K1" s="7"/>
      <c r="L1" s="7"/>
    </row>
    <row r="2" spans="1:12" ht="24.2" customHeight="1">
      <c r="A2" s="8" t="s">
        <v>125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4.2" customHeight="1">
      <c r="A3" s="9" t="s">
        <v>126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8" customHeight="1"/>
    <row r="5" spans="1:12" ht="15.6" customHeight="1">
      <c r="A5" s="10" t="s">
        <v>0</v>
      </c>
      <c r="B5" s="10" t="s">
        <v>1</v>
      </c>
      <c r="C5" s="10"/>
      <c r="D5" s="10"/>
      <c r="E5" s="10"/>
      <c r="F5" s="10" t="s">
        <v>2</v>
      </c>
      <c r="G5" s="10"/>
      <c r="H5" s="10"/>
      <c r="I5" s="10"/>
      <c r="J5" s="10"/>
      <c r="K5" s="10"/>
      <c r="L5" s="10"/>
    </row>
    <row r="6" spans="1:12" ht="15" customHeight="1">
      <c r="A6" s="10"/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/>
      <c r="H6" s="10" t="s">
        <v>8</v>
      </c>
      <c r="I6" s="10"/>
      <c r="J6" s="10"/>
      <c r="K6" s="10" t="s">
        <v>9</v>
      </c>
      <c r="L6" s="10" t="s">
        <v>10</v>
      </c>
    </row>
    <row r="7" spans="1:12" ht="92.1" customHeight="1">
      <c r="A7" s="10"/>
      <c r="B7" s="10"/>
      <c r="C7" s="10"/>
      <c r="D7" s="10"/>
      <c r="E7" s="10"/>
      <c r="F7" s="10"/>
      <c r="G7" s="10"/>
      <c r="H7" s="2" t="s">
        <v>11</v>
      </c>
      <c r="I7" s="2" t="s">
        <v>12</v>
      </c>
      <c r="J7" s="2" t="s">
        <v>13</v>
      </c>
      <c r="K7" s="10"/>
      <c r="L7" s="10"/>
    </row>
    <row r="8" spans="1:12" ht="15.6" customHeight="1">
      <c r="A8" s="10"/>
      <c r="B8" s="10"/>
      <c r="C8" s="10"/>
      <c r="D8" s="10"/>
      <c r="E8" s="10"/>
      <c r="F8" s="10" t="s">
        <v>14</v>
      </c>
      <c r="G8" s="10"/>
      <c r="H8" s="2" t="s">
        <v>14</v>
      </c>
      <c r="I8" s="2" t="s">
        <v>14</v>
      </c>
      <c r="J8" s="2" t="s">
        <v>14</v>
      </c>
      <c r="K8" s="2" t="s">
        <v>15</v>
      </c>
      <c r="L8" s="2"/>
    </row>
    <row r="9" spans="1:12" ht="18" customHeight="1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</row>
    <row r="10" spans="1:12" ht="18.2" customHeight="1">
      <c r="A10" s="13" t="s">
        <v>16</v>
      </c>
      <c r="B10" s="13"/>
      <c r="C10" s="13"/>
      <c r="D10" s="13"/>
      <c r="E10" s="13"/>
      <c r="F10" s="12" t="s">
        <v>17</v>
      </c>
      <c r="G10" s="11">
        <f>SUM(G13:G14)</f>
        <v>3422504.8699999996</v>
      </c>
      <c r="H10" s="11">
        <f>SUM(H15,H30,H40,H50,H125,H140,H160,H170,H180,H195,H210,H220,H240,H269,H299,H324,H334,H344,H354,H369,H384,H394)</f>
        <v>2814308.75</v>
      </c>
      <c r="I10" s="11">
        <f>SUM(I15,I30,I40,I50,I125,I140,I160,I170,I180,I195,I210,I220,I240,I269,I299,I324,I334,I344,I354,I369,I384,I394)</f>
        <v>267047.86</v>
      </c>
      <c r="J10" s="11">
        <f>SUM(J15,J30,J40,J50,J125,J140,J160,J170,J180,J195,J210,J220,J240,J269,J299,J324,J334,J344,J354,J369,J384,J394)</f>
        <v>341148.26</v>
      </c>
      <c r="K10" s="12" t="str">
        <f>IF(H14=0,"-","")</f>
        <v/>
      </c>
      <c r="L10" s="12" t="str">
        <f>IF(H14=0,"-","")</f>
        <v/>
      </c>
    </row>
    <row r="11" spans="1:12" ht="18.2" customHeight="1">
      <c r="A11" s="13"/>
      <c r="B11" s="13"/>
      <c r="C11" s="13"/>
      <c r="D11" s="13"/>
      <c r="E11" s="13"/>
      <c r="F11" s="12"/>
      <c r="G11" s="11"/>
      <c r="H11" s="11"/>
      <c r="I11" s="11"/>
      <c r="J11" s="11"/>
      <c r="K11" s="12"/>
      <c r="L11" s="12"/>
    </row>
    <row r="12" spans="1:12" ht="18.2" customHeight="1">
      <c r="A12" s="13"/>
      <c r="B12" s="13"/>
      <c r="C12" s="13"/>
      <c r="D12" s="13"/>
      <c r="E12" s="13"/>
      <c r="F12" s="12"/>
      <c r="G12" s="11"/>
      <c r="H12" s="11"/>
      <c r="I12" s="11"/>
      <c r="J12" s="11"/>
      <c r="K12" s="12"/>
      <c r="L12" s="12"/>
    </row>
    <row r="13" spans="1:12" ht="18.2" customHeight="1">
      <c r="A13" s="13"/>
      <c r="B13" s="13"/>
      <c r="C13" s="13"/>
      <c r="D13" s="13"/>
      <c r="E13" s="13"/>
      <c r="F13" s="3" t="s">
        <v>18</v>
      </c>
      <c r="G13" s="4">
        <f>SUM(H13:J13)</f>
        <v>179905.52</v>
      </c>
      <c r="H13" s="4">
        <f>SUM(H18,H33,H43,H53,H128,H143,H163,H173,H183,H198,H213,H223,H243,H272,H302,H327,H337,H347,H357,H372,H387,H397)</f>
        <v>0</v>
      </c>
      <c r="I13" s="4">
        <f>SUM(I18,I33,I43,I53,I128,I143,I163,I173,I183,I198,I213,I223,I243,I272,I302,I327,I337,I347,I357,I372,I387,I397)</f>
        <v>179905.52</v>
      </c>
      <c r="J13" s="4">
        <f>SUM(J18,J33,J43,J53,J128,J143,J163,J173,J183,J198,J213,J223,J243,J272,J302,J327,J337,J347,J357,J372,J387,J397)</f>
        <v>0</v>
      </c>
      <c r="K13" s="12"/>
      <c r="L13" s="12"/>
    </row>
    <row r="14" spans="1:12" ht="18.2" customHeight="1">
      <c r="A14" s="13"/>
      <c r="B14" s="13"/>
      <c r="C14" s="13"/>
      <c r="D14" s="13"/>
      <c r="E14" s="13"/>
      <c r="F14" s="3" t="s">
        <v>19</v>
      </c>
      <c r="G14" s="4">
        <f>SUM(H14:J14)</f>
        <v>3242599.3499999996</v>
      </c>
      <c r="H14" s="4">
        <f>SUM(H19,H34,H44,H54,H129,H144,H164,H174,H184,H199,H214,H224,H244,H273,H303,H328,H338,H348,H358,H373,H388,H398)</f>
        <v>2814308.75</v>
      </c>
      <c r="I14" s="4">
        <f>SUM(I19,I34,I44,I54,I129,I144,I164,I174,I184,I199,I214,I224,I244,I273,I303,I328,I338,I348,I358,I373,I388,I398)</f>
        <v>87142.339999999982</v>
      </c>
      <c r="J14" s="4">
        <f>SUM(J19,J34,J44,J54,J129,J144,J164,J174,J184,J199,J214,J224,J244,J273,J303,J328,J338,J348,J358,J373,J388,J398)</f>
        <v>341148.26</v>
      </c>
      <c r="K14" s="12"/>
      <c r="L14" s="12"/>
    </row>
    <row r="15" spans="1:12" ht="18.2" customHeight="1">
      <c r="A15" s="13" t="s">
        <v>20</v>
      </c>
      <c r="B15" s="13"/>
      <c r="C15" s="13"/>
      <c r="D15" s="13"/>
      <c r="E15" s="13"/>
      <c r="F15" s="12" t="s">
        <v>17</v>
      </c>
      <c r="G15" s="11">
        <f>SUM(G18:G19)</f>
        <v>104776.01</v>
      </c>
      <c r="H15" s="11">
        <f>SUM(H20,H25)</f>
        <v>97333.7</v>
      </c>
      <c r="I15" s="11">
        <f>SUM(I20,I25)</f>
        <v>7442.3099999999995</v>
      </c>
      <c r="J15" s="11">
        <f>SUM(J20,J25)</f>
        <v>0</v>
      </c>
      <c r="K15" s="12" t="str">
        <f>IF(H19=0,"-","")</f>
        <v/>
      </c>
      <c r="L15" s="12" t="str">
        <f>IF(H19=0,"-","")</f>
        <v/>
      </c>
    </row>
    <row r="16" spans="1:12" ht="18.2" customHeight="1">
      <c r="A16" s="13"/>
      <c r="B16" s="13"/>
      <c r="C16" s="13"/>
      <c r="D16" s="13"/>
      <c r="E16" s="13"/>
      <c r="F16" s="12"/>
      <c r="G16" s="11"/>
      <c r="H16" s="11"/>
      <c r="I16" s="11"/>
      <c r="J16" s="11"/>
      <c r="K16" s="12"/>
      <c r="L16" s="12"/>
    </row>
    <row r="17" spans="1:12" ht="18.2" customHeight="1">
      <c r="A17" s="13"/>
      <c r="B17" s="13"/>
      <c r="C17" s="13"/>
      <c r="D17" s="13"/>
      <c r="E17" s="13"/>
      <c r="F17" s="12"/>
      <c r="G17" s="11"/>
      <c r="H17" s="11"/>
      <c r="I17" s="11"/>
      <c r="J17" s="11"/>
      <c r="K17" s="12"/>
      <c r="L17" s="12"/>
    </row>
    <row r="18" spans="1:12" ht="18.2" customHeight="1">
      <c r="A18" s="13"/>
      <c r="B18" s="13"/>
      <c r="C18" s="13"/>
      <c r="D18" s="13"/>
      <c r="E18" s="13"/>
      <c r="F18" s="3" t="s">
        <v>18</v>
      </c>
      <c r="G18" s="4">
        <f>SUM(H18:J18)</f>
        <v>4432.0200000000004</v>
      </c>
      <c r="H18" s="4">
        <f t="shared" ref="H18:J19" si="0">SUM(H23,H28)</f>
        <v>0</v>
      </c>
      <c r="I18" s="4">
        <f t="shared" si="0"/>
        <v>4432.0200000000004</v>
      </c>
      <c r="J18" s="4">
        <f t="shared" si="0"/>
        <v>0</v>
      </c>
      <c r="K18" s="12"/>
      <c r="L18" s="12"/>
    </row>
    <row r="19" spans="1:12" ht="18.2" customHeight="1">
      <c r="A19" s="13"/>
      <c r="B19" s="13"/>
      <c r="C19" s="13"/>
      <c r="D19" s="13"/>
      <c r="E19" s="13"/>
      <c r="F19" s="3" t="s">
        <v>19</v>
      </c>
      <c r="G19" s="4">
        <f>SUM(H19:J19)</f>
        <v>100343.98999999999</v>
      </c>
      <c r="H19" s="4">
        <f t="shared" si="0"/>
        <v>97333.7</v>
      </c>
      <c r="I19" s="4">
        <f t="shared" si="0"/>
        <v>3010.29</v>
      </c>
      <c r="J19" s="4">
        <f t="shared" si="0"/>
        <v>0</v>
      </c>
      <c r="K19" s="12"/>
      <c r="L19" s="12"/>
    </row>
    <row r="20" spans="1:12" ht="18.2" customHeight="1">
      <c r="A20" s="15" t="s">
        <v>127</v>
      </c>
      <c r="B20" s="17" t="s">
        <v>21</v>
      </c>
      <c r="C20" s="17" t="s">
        <v>22</v>
      </c>
      <c r="D20" s="17" t="s">
        <v>23</v>
      </c>
      <c r="E20" s="17" t="s">
        <v>24</v>
      </c>
      <c r="F20" s="12" t="s">
        <v>17</v>
      </c>
      <c r="G20" s="11">
        <f>SUM(G23:G24)</f>
        <v>42600</v>
      </c>
      <c r="H20" s="11">
        <f>SUM(H23:H24)</f>
        <v>38800</v>
      </c>
      <c r="I20" s="11">
        <f>SUM(I23:I24)</f>
        <v>3800</v>
      </c>
      <c r="J20" s="11">
        <f>SUM(J23:J24)</f>
        <v>0</v>
      </c>
      <c r="K20" s="14">
        <v>104864864.86</v>
      </c>
      <c r="L20" s="12">
        <v>54</v>
      </c>
    </row>
    <row r="21" spans="1:12" ht="18.2" customHeight="1">
      <c r="A21" s="16"/>
      <c r="B21" s="17"/>
      <c r="C21" s="17"/>
      <c r="D21" s="17"/>
      <c r="E21" s="17"/>
      <c r="F21" s="12"/>
      <c r="G21" s="11"/>
      <c r="H21" s="11"/>
      <c r="I21" s="11"/>
      <c r="J21" s="11"/>
      <c r="K21" s="14"/>
      <c r="L21" s="12"/>
    </row>
    <row r="22" spans="1:12" ht="18.2" customHeight="1">
      <c r="A22" s="16"/>
      <c r="B22" s="17"/>
      <c r="C22" s="17"/>
      <c r="D22" s="17"/>
      <c r="E22" s="17"/>
      <c r="F22" s="12"/>
      <c r="G22" s="11"/>
      <c r="H22" s="11"/>
      <c r="I22" s="11"/>
      <c r="J22" s="11"/>
      <c r="K22" s="14"/>
      <c r="L22" s="12"/>
    </row>
    <row r="23" spans="1:12" ht="18.2" customHeight="1">
      <c r="A23" s="16"/>
      <c r="B23" s="17"/>
      <c r="C23" s="17"/>
      <c r="D23" s="17"/>
      <c r="E23" s="17"/>
      <c r="F23" s="3" t="s">
        <v>18</v>
      </c>
      <c r="G23" s="4">
        <f>SUM(H23:J23)</f>
        <v>2600</v>
      </c>
      <c r="H23" s="4">
        <v>0</v>
      </c>
      <c r="I23" s="4">
        <v>2600</v>
      </c>
      <c r="J23" s="4">
        <v>0</v>
      </c>
      <c r="K23" s="14"/>
      <c r="L23" s="12"/>
    </row>
    <row r="24" spans="1:12" ht="19.5" customHeight="1">
      <c r="A24" s="16"/>
      <c r="B24" s="17"/>
      <c r="C24" s="17"/>
      <c r="D24" s="17"/>
      <c r="E24" s="17"/>
      <c r="F24" s="3" t="s">
        <v>19</v>
      </c>
      <c r="G24" s="4">
        <f>SUM(H24:J24)</f>
        <v>40000</v>
      </c>
      <c r="H24" s="4">
        <v>38800</v>
      </c>
      <c r="I24" s="4">
        <v>1200</v>
      </c>
      <c r="J24" s="4">
        <v>0</v>
      </c>
      <c r="K24" s="14"/>
      <c r="L24" s="12"/>
    </row>
    <row r="25" spans="1:12" ht="18.2" customHeight="1">
      <c r="A25" s="15" t="s">
        <v>128</v>
      </c>
      <c r="B25" s="17" t="s">
        <v>21</v>
      </c>
      <c r="C25" s="17" t="s">
        <v>25</v>
      </c>
      <c r="D25" s="17" t="s">
        <v>23</v>
      </c>
      <c r="E25" s="17" t="s">
        <v>24</v>
      </c>
      <c r="F25" s="12" t="s">
        <v>17</v>
      </c>
      <c r="G25" s="11">
        <f>SUM(G28:G29)</f>
        <v>62176.009999999995</v>
      </c>
      <c r="H25" s="11">
        <f>SUM(H28:H29)</f>
        <v>58533.7</v>
      </c>
      <c r="I25" s="11">
        <f>SUM(I28:I29)</f>
        <v>3642.31</v>
      </c>
      <c r="J25" s="11">
        <f>SUM(J28:J29)</f>
        <v>0</v>
      </c>
      <c r="K25" s="14">
        <v>68062441.859999999</v>
      </c>
      <c r="L25" s="12">
        <v>49</v>
      </c>
    </row>
    <row r="26" spans="1:12" ht="18.2" customHeight="1">
      <c r="A26" s="16"/>
      <c r="B26" s="17"/>
      <c r="C26" s="17"/>
      <c r="D26" s="17"/>
      <c r="E26" s="17"/>
      <c r="F26" s="12"/>
      <c r="G26" s="11"/>
      <c r="H26" s="11"/>
      <c r="I26" s="11"/>
      <c r="J26" s="11"/>
      <c r="K26" s="14"/>
      <c r="L26" s="12"/>
    </row>
    <row r="27" spans="1:12" ht="18.2" customHeight="1">
      <c r="A27" s="16"/>
      <c r="B27" s="17"/>
      <c r="C27" s="17"/>
      <c r="D27" s="17"/>
      <c r="E27" s="17"/>
      <c r="F27" s="12"/>
      <c r="G27" s="11"/>
      <c r="H27" s="11"/>
      <c r="I27" s="11"/>
      <c r="J27" s="11"/>
      <c r="K27" s="14"/>
      <c r="L27" s="12"/>
    </row>
    <row r="28" spans="1:12" ht="18.2" customHeight="1">
      <c r="A28" s="16"/>
      <c r="B28" s="17"/>
      <c r="C28" s="17"/>
      <c r="D28" s="17"/>
      <c r="E28" s="17"/>
      <c r="F28" s="3" t="s">
        <v>18</v>
      </c>
      <c r="G28" s="4">
        <f>SUM(H28:J28)</f>
        <v>1832.02</v>
      </c>
      <c r="H28" s="4">
        <v>0</v>
      </c>
      <c r="I28" s="4">
        <v>1832.02</v>
      </c>
      <c r="J28" s="4">
        <v>0</v>
      </c>
      <c r="K28" s="14"/>
      <c r="L28" s="12"/>
    </row>
    <row r="29" spans="1:12" ht="19.5" customHeight="1">
      <c r="A29" s="16"/>
      <c r="B29" s="17"/>
      <c r="C29" s="17"/>
      <c r="D29" s="17"/>
      <c r="E29" s="17"/>
      <c r="F29" s="3" t="s">
        <v>19</v>
      </c>
      <c r="G29" s="4">
        <f>SUM(H29:J29)</f>
        <v>60343.99</v>
      </c>
      <c r="H29" s="4">
        <v>58533.7</v>
      </c>
      <c r="I29" s="4">
        <v>1810.29</v>
      </c>
      <c r="J29" s="4">
        <v>0</v>
      </c>
      <c r="K29" s="14"/>
      <c r="L29" s="12"/>
    </row>
    <row r="30" spans="1:12" ht="18.2" customHeight="1">
      <c r="A30" s="13" t="s">
        <v>26</v>
      </c>
      <c r="B30" s="13"/>
      <c r="C30" s="13"/>
      <c r="D30" s="13"/>
      <c r="E30" s="13"/>
      <c r="F30" s="12" t="s">
        <v>17</v>
      </c>
      <c r="G30" s="11">
        <f>SUM(G33:G34)</f>
        <v>221783</v>
      </c>
      <c r="H30" s="11">
        <f>SUM(H35)</f>
        <v>0</v>
      </c>
      <c r="I30" s="11">
        <f>SUM(I35)</f>
        <v>0</v>
      </c>
      <c r="J30" s="11">
        <f>SUM(J35)</f>
        <v>221783</v>
      </c>
      <c r="K30" s="12" t="str">
        <f>IF(H34=0,"-","")</f>
        <v>-</v>
      </c>
      <c r="L30" s="12" t="str">
        <f>IF(H34=0,"-","")</f>
        <v>-</v>
      </c>
    </row>
    <row r="31" spans="1:12" ht="18.2" customHeight="1">
      <c r="A31" s="13"/>
      <c r="B31" s="13"/>
      <c r="C31" s="13"/>
      <c r="D31" s="13"/>
      <c r="E31" s="13"/>
      <c r="F31" s="12"/>
      <c r="G31" s="11"/>
      <c r="H31" s="11"/>
      <c r="I31" s="11"/>
      <c r="J31" s="11"/>
      <c r="K31" s="12"/>
      <c r="L31" s="12"/>
    </row>
    <row r="32" spans="1:12" ht="18.2" customHeight="1">
      <c r="A32" s="13"/>
      <c r="B32" s="13"/>
      <c r="C32" s="13"/>
      <c r="D32" s="13"/>
      <c r="E32" s="13"/>
      <c r="F32" s="12"/>
      <c r="G32" s="11"/>
      <c r="H32" s="11"/>
      <c r="I32" s="11"/>
      <c r="J32" s="11"/>
      <c r="K32" s="12"/>
      <c r="L32" s="12"/>
    </row>
    <row r="33" spans="1:12" ht="18.2" customHeight="1">
      <c r="A33" s="13"/>
      <c r="B33" s="13"/>
      <c r="C33" s="13"/>
      <c r="D33" s="13"/>
      <c r="E33" s="13"/>
      <c r="F33" s="3" t="s">
        <v>18</v>
      </c>
      <c r="G33" s="4">
        <f>SUM(H33:J33)</f>
        <v>0</v>
      </c>
      <c r="H33" s="4">
        <f t="shared" ref="H33:J34" si="1">SUM(H38)</f>
        <v>0</v>
      </c>
      <c r="I33" s="4">
        <f t="shared" si="1"/>
        <v>0</v>
      </c>
      <c r="J33" s="4">
        <f t="shared" si="1"/>
        <v>0</v>
      </c>
      <c r="K33" s="12"/>
      <c r="L33" s="12"/>
    </row>
    <row r="34" spans="1:12">
      <c r="A34" s="13"/>
      <c r="B34" s="13"/>
      <c r="C34" s="13"/>
      <c r="D34" s="13"/>
      <c r="E34" s="13"/>
      <c r="F34" s="3" t="s">
        <v>19</v>
      </c>
      <c r="G34" s="4">
        <f>SUM(H34:J34)</f>
        <v>221783</v>
      </c>
      <c r="H34" s="4">
        <f t="shared" si="1"/>
        <v>0</v>
      </c>
      <c r="I34" s="4">
        <f t="shared" si="1"/>
        <v>0</v>
      </c>
      <c r="J34" s="4">
        <f t="shared" si="1"/>
        <v>221783</v>
      </c>
      <c r="K34" s="12"/>
      <c r="L34" s="12"/>
    </row>
    <row r="35" spans="1:12" ht="18.2" customHeight="1">
      <c r="A35" s="15" t="s">
        <v>127</v>
      </c>
      <c r="B35" s="17" t="s">
        <v>27</v>
      </c>
      <c r="C35" s="17" t="s">
        <v>28</v>
      </c>
      <c r="D35" s="17" t="s">
        <v>23</v>
      </c>
      <c r="E35" s="17" t="s">
        <v>24</v>
      </c>
      <c r="F35" s="12" t="s">
        <v>17</v>
      </c>
      <c r="G35" s="11">
        <f>SUM(G38:G39)</f>
        <v>221783</v>
      </c>
      <c r="H35" s="11">
        <f>SUM(H38:H39)</f>
        <v>0</v>
      </c>
      <c r="I35" s="11">
        <f>SUM(I38:I39)</f>
        <v>0</v>
      </c>
      <c r="J35" s="11">
        <f>SUM(J38:J39)</f>
        <v>221783</v>
      </c>
      <c r="K35" s="14" t="s">
        <v>29</v>
      </c>
      <c r="L35" s="12" t="s">
        <v>29</v>
      </c>
    </row>
    <row r="36" spans="1:12" ht="18.2" customHeight="1">
      <c r="A36" s="16"/>
      <c r="B36" s="17"/>
      <c r="C36" s="17"/>
      <c r="D36" s="17"/>
      <c r="E36" s="17"/>
      <c r="F36" s="12"/>
      <c r="G36" s="11"/>
      <c r="H36" s="11"/>
      <c r="I36" s="11"/>
      <c r="J36" s="11"/>
      <c r="K36" s="14"/>
      <c r="L36" s="12"/>
    </row>
    <row r="37" spans="1:12" ht="18.2" customHeight="1">
      <c r="A37" s="16"/>
      <c r="B37" s="17"/>
      <c r="C37" s="17"/>
      <c r="D37" s="17"/>
      <c r="E37" s="17"/>
      <c r="F37" s="12"/>
      <c r="G37" s="11"/>
      <c r="H37" s="11"/>
      <c r="I37" s="11"/>
      <c r="J37" s="11"/>
      <c r="K37" s="14"/>
      <c r="L37" s="12"/>
    </row>
    <row r="38" spans="1:12" ht="18.2" customHeight="1">
      <c r="A38" s="16"/>
      <c r="B38" s="17"/>
      <c r="C38" s="17"/>
      <c r="D38" s="17"/>
      <c r="E38" s="17"/>
      <c r="F38" s="3" t="s">
        <v>18</v>
      </c>
      <c r="G38" s="4">
        <f>SUM(H38:J38)</f>
        <v>0</v>
      </c>
      <c r="H38" s="4">
        <v>0</v>
      </c>
      <c r="I38" s="4">
        <v>0</v>
      </c>
      <c r="J38" s="4">
        <v>0</v>
      </c>
      <c r="K38" s="14"/>
      <c r="L38" s="12"/>
    </row>
    <row r="39" spans="1:12" ht="18" customHeight="1">
      <c r="A39" s="16"/>
      <c r="B39" s="17"/>
      <c r="C39" s="17"/>
      <c r="D39" s="17"/>
      <c r="E39" s="17"/>
      <c r="F39" s="3" t="s">
        <v>19</v>
      </c>
      <c r="G39" s="4">
        <f>SUM(H39:J39)</f>
        <v>221783</v>
      </c>
      <c r="H39" s="4">
        <v>0</v>
      </c>
      <c r="I39" s="4">
        <v>0</v>
      </c>
      <c r="J39" s="4">
        <v>221783</v>
      </c>
      <c r="K39" s="14"/>
      <c r="L39" s="12"/>
    </row>
    <row r="40" spans="1:12" ht="18.2" customHeight="1">
      <c r="A40" s="13" t="s">
        <v>30</v>
      </c>
      <c r="B40" s="13"/>
      <c r="C40" s="13"/>
      <c r="D40" s="13"/>
      <c r="E40" s="13"/>
      <c r="F40" s="12" t="s">
        <v>17</v>
      </c>
      <c r="G40" s="11">
        <f>SUM(G43:G44)</f>
        <v>42600</v>
      </c>
      <c r="H40" s="11">
        <f>SUM(H45)</f>
        <v>38800</v>
      </c>
      <c r="I40" s="11">
        <f>SUM(I45)</f>
        <v>3800</v>
      </c>
      <c r="J40" s="11">
        <f>SUM(J45)</f>
        <v>0</v>
      </c>
      <c r="K40" s="12" t="str">
        <f>IF(H44=0,"-","")</f>
        <v/>
      </c>
      <c r="L40" s="12" t="str">
        <f>IF(H44=0,"-","")</f>
        <v/>
      </c>
    </row>
    <row r="41" spans="1:12" ht="18.2" customHeight="1">
      <c r="A41" s="13"/>
      <c r="B41" s="13"/>
      <c r="C41" s="13"/>
      <c r="D41" s="13"/>
      <c r="E41" s="13"/>
      <c r="F41" s="12"/>
      <c r="G41" s="11"/>
      <c r="H41" s="11"/>
      <c r="I41" s="11"/>
      <c r="J41" s="11"/>
      <c r="K41" s="12"/>
      <c r="L41" s="12"/>
    </row>
    <row r="42" spans="1:12" ht="18.2" customHeight="1">
      <c r="A42" s="13"/>
      <c r="B42" s="13"/>
      <c r="C42" s="13"/>
      <c r="D42" s="13"/>
      <c r="E42" s="13"/>
      <c r="F42" s="12"/>
      <c r="G42" s="11"/>
      <c r="H42" s="11"/>
      <c r="I42" s="11"/>
      <c r="J42" s="11"/>
      <c r="K42" s="12"/>
      <c r="L42" s="12"/>
    </row>
    <row r="43" spans="1:12" ht="18.2" customHeight="1">
      <c r="A43" s="13"/>
      <c r="B43" s="13"/>
      <c r="C43" s="13"/>
      <c r="D43" s="13"/>
      <c r="E43" s="13"/>
      <c r="F43" s="3" t="s">
        <v>18</v>
      </c>
      <c r="G43" s="4">
        <f>SUM(H43:J43)</f>
        <v>2600</v>
      </c>
      <c r="H43" s="4">
        <f t="shared" ref="H43:J44" si="2">SUM(H48)</f>
        <v>0</v>
      </c>
      <c r="I43" s="4">
        <f t="shared" si="2"/>
        <v>2600</v>
      </c>
      <c r="J43" s="4">
        <f t="shared" si="2"/>
        <v>0</v>
      </c>
      <c r="K43" s="12"/>
      <c r="L43" s="12"/>
    </row>
    <row r="44" spans="1:12" ht="18.2" customHeight="1">
      <c r="A44" s="13"/>
      <c r="B44" s="13"/>
      <c r="C44" s="13"/>
      <c r="D44" s="13"/>
      <c r="E44" s="13"/>
      <c r="F44" s="3" t="s">
        <v>19</v>
      </c>
      <c r="G44" s="4">
        <f>SUM(H44:J44)</f>
        <v>40000</v>
      </c>
      <c r="H44" s="4">
        <f t="shared" si="2"/>
        <v>38800</v>
      </c>
      <c r="I44" s="4">
        <f t="shared" si="2"/>
        <v>1200</v>
      </c>
      <c r="J44" s="4">
        <f t="shared" si="2"/>
        <v>0</v>
      </c>
      <c r="K44" s="12"/>
      <c r="L44" s="12"/>
    </row>
    <row r="45" spans="1:12" ht="18.2" customHeight="1">
      <c r="A45" s="15" t="s">
        <v>127</v>
      </c>
      <c r="B45" s="17" t="s">
        <v>31</v>
      </c>
      <c r="C45" s="17" t="s">
        <v>32</v>
      </c>
      <c r="D45" s="17" t="s">
        <v>23</v>
      </c>
      <c r="E45" s="17" t="s">
        <v>33</v>
      </c>
      <c r="F45" s="12" t="s">
        <v>17</v>
      </c>
      <c r="G45" s="11">
        <f>SUM(G48:G49)</f>
        <v>42600</v>
      </c>
      <c r="H45" s="11">
        <f>SUM(H48:H49)</f>
        <v>38800</v>
      </c>
      <c r="I45" s="11">
        <f>SUM(I48:I49)</f>
        <v>3800</v>
      </c>
      <c r="J45" s="11">
        <f>SUM(J48:J49)</f>
        <v>0</v>
      </c>
      <c r="K45" s="14">
        <v>22958579.879999999</v>
      </c>
      <c r="L45" s="12">
        <v>25</v>
      </c>
    </row>
    <row r="46" spans="1:12" ht="18.2" customHeight="1">
      <c r="A46" s="16"/>
      <c r="B46" s="17"/>
      <c r="C46" s="17"/>
      <c r="D46" s="17"/>
      <c r="E46" s="17"/>
      <c r="F46" s="12"/>
      <c r="G46" s="11"/>
      <c r="H46" s="11"/>
      <c r="I46" s="11"/>
      <c r="J46" s="11"/>
      <c r="K46" s="14"/>
      <c r="L46" s="12"/>
    </row>
    <row r="47" spans="1:12" ht="18.2" customHeight="1">
      <c r="A47" s="16"/>
      <c r="B47" s="17"/>
      <c r="C47" s="17"/>
      <c r="D47" s="17"/>
      <c r="E47" s="17"/>
      <c r="F47" s="12"/>
      <c r="G47" s="11"/>
      <c r="H47" s="11"/>
      <c r="I47" s="11"/>
      <c r="J47" s="11"/>
      <c r="K47" s="14"/>
      <c r="L47" s="12"/>
    </row>
    <row r="48" spans="1:12" ht="18.2" customHeight="1">
      <c r="A48" s="16"/>
      <c r="B48" s="17"/>
      <c r="C48" s="17"/>
      <c r="D48" s="17"/>
      <c r="E48" s="17"/>
      <c r="F48" s="3" t="s">
        <v>18</v>
      </c>
      <c r="G48" s="4">
        <f>SUM(H48:J48)</f>
        <v>2600</v>
      </c>
      <c r="H48" s="4">
        <v>0</v>
      </c>
      <c r="I48" s="4">
        <v>2600</v>
      </c>
      <c r="J48" s="4">
        <v>0</v>
      </c>
      <c r="K48" s="14"/>
      <c r="L48" s="12"/>
    </row>
    <row r="49" spans="1:12" ht="18.2" customHeight="1">
      <c r="A49" s="16"/>
      <c r="B49" s="17"/>
      <c r="C49" s="17"/>
      <c r="D49" s="17"/>
      <c r="E49" s="17"/>
      <c r="F49" s="3" t="s">
        <v>19</v>
      </c>
      <c r="G49" s="4">
        <f>SUM(H49:J49)</f>
        <v>40000</v>
      </c>
      <c r="H49" s="4">
        <v>38800</v>
      </c>
      <c r="I49" s="4">
        <v>1200</v>
      </c>
      <c r="J49" s="4">
        <v>0</v>
      </c>
      <c r="K49" s="14"/>
      <c r="L49" s="12"/>
    </row>
    <row r="50" spans="1:12" ht="18.2" customHeight="1">
      <c r="A50" s="13" t="s">
        <v>34</v>
      </c>
      <c r="B50" s="13"/>
      <c r="C50" s="13"/>
      <c r="D50" s="13"/>
      <c r="E50" s="13"/>
      <c r="F50" s="12" t="s">
        <v>17</v>
      </c>
      <c r="G50" s="11">
        <f>SUM(G53:G54)</f>
        <v>1350636.6500000001</v>
      </c>
      <c r="H50" s="11">
        <f>SUM(H55,H60,H65,H70,H75,H80,H85,H90,H95,H100,H105,H110,H115,H120)</f>
        <v>1228389.1000000001</v>
      </c>
      <c r="I50" s="11">
        <f>SUM(I55,I60,I65,I70,I75,I80,I85,I90,I95,I100,I105,I110,I115,I120)</f>
        <v>122247.55</v>
      </c>
      <c r="J50" s="11">
        <f>SUM(J55,J60,J65,J70,J75,J80,J85,J90,J95,J100,J105,J110,J115,J120)</f>
        <v>0</v>
      </c>
      <c r="K50" s="12" t="str">
        <f>IF(H54=0,"-","")</f>
        <v/>
      </c>
      <c r="L50" s="12" t="str">
        <f>IF(H54=0,"-","")</f>
        <v/>
      </c>
    </row>
    <row r="51" spans="1:12" ht="18.2" customHeight="1">
      <c r="A51" s="13"/>
      <c r="B51" s="13"/>
      <c r="C51" s="13"/>
      <c r="D51" s="13"/>
      <c r="E51" s="13"/>
      <c r="F51" s="12"/>
      <c r="G51" s="11"/>
      <c r="H51" s="11"/>
      <c r="I51" s="11"/>
      <c r="J51" s="11"/>
      <c r="K51" s="12"/>
      <c r="L51" s="12"/>
    </row>
    <row r="52" spans="1:12" ht="18.2" customHeight="1">
      <c r="A52" s="13"/>
      <c r="B52" s="13"/>
      <c r="C52" s="13"/>
      <c r="D52" s="13"/>
      <c r="E52" s="13"/>
      <c r="F52" s="12"/>
      <c r="G52" s="11"/>
      <c r="H52" s="11"/>
      <c r="I52" s="11"/>
      <c r="J52" s="11"/>
      <c r="K52" s="12"/>
      <c r="L52" s="12"/>
    </row>
    <row r="53" spans="1:12" ht="18.2" customHeight="1">
      <c r="A53" s="13"/>
      <c r="B53" s="13"/>
      <c r="C53" s="13"/>
      <c r="D53" s="13"/>
      <c r="E53" s="13"/>
      <c r="F53" s="3" t="s">
        <v>18</v>
      </c>
      <c r="G53" s="4">
        <f>SUM(H53:J53)</f>
        <v>84256.209999999992</v>
      </c>
      <c r="H53" s="4">
        <f t="shared" ref="H53:J54" si="3">SUM(H58,H63,H68,H73,H78,H83,H88,H93,H98,H103,H108,H113,H118,H123)</f>
        <v>0</v>
      </c>
      <c r="I53" s="4">
        <f t="shared" si="3"/>
        <v>84256.209999999992</v>
      </c>
      <c r="J53" s="4">
        <f t="shared" si="3"/>
        <v>0</v>
      </c>
      <c r="K53" s="12"/>
      <c r="L53" s="12"/>
    </row>
    <row r="54" spans="1:12" ht="18.2" customHeight="1">
      <c r="A54" s="13"/>
      <c r="B54" s="13"/>
      <c r="C54" s="13"/>
      <c r="D54" s="13"/>
      <c r="E54" s="13"/>
      <c r="F54" s="3" t="s">
        <v>19</v>
      </c>
      <c r="G54" s="4">
        <f>SUM(H54:J54)</f>
        <v>1266380.4400000002</v>
      </c>
      <c r="H54" s="4">
        <f t="shared" si="3"/>
        <v>1228389.1000000001</v>
      </c>
      <c r="I54" s="4">
        <f t="shared" si="3"/>
        <v>37991.339999999997</v>
      </c>
      <c r="J54" s="4">
        <f t="shared" si="3"/>
        <v>0</v>
      </c>
      <c r="K54" s="12"/>
      <c r="L54" s="12"/>
    </row>
    <row r="55" spans="1:12" ht="18.2" customHeight="1">
      <c r="A55" s="15" t="s">
        <v>127</v>
      </c>
      <c r="B55" s="17" t="s">
        <v>35</v>
      </c>
      <c r="C55" s="17" t="s">
        <v>36</v>
      </c>
      <c r="D55" s="17" t="s">
        <v>23</v>
      </c>
      <c r="E55" s="17" t="s">
        <v>33</v>
      </c>
      <c r="F55" s="12" t="s">
        <v>17</v>
      </c>
      <c r="G55" s="11">
        <f>SUM(G58:G59)</f>
        <v>266250</v>
      </c>
      <c r="H55" s="11">
        <f>SUM(H58:H59)</f>
        <v>242500</v>
      </c>
      <c r="I55" s="11">
        <f>SUM(I58:I59)</f>
        <v>23750</v>
      </c>
      <c r="J55" s="11">
        <f>SUM(J58:J59)</f>
        <v>0</v>
      </c>
      <c r="K55" s="14">
        <v>5454340.9800000004</v>
      </c>
      <c r="L55" s="12">
        <v>7</v>
      </c>
    </row>
    <row r="56" spans="1:12" ht="18.2" customHeight="1">
      <c r="A56" s="16"/>
      <c r="B56" s="17"/>
      <c r="C56" s="17"/>
      <c r="D56" s="17"/>
      <c r="E56" s="17"/>
      <c r="F56" s="12"/>
      <c r="G56" s="11"/>
      <c r="H56" s="11"/>
      <c r="I56" s="11"/>
      <c r="J56" s="11"/>
      <c r="K56" s="14"/>
      <c r="L56" s="12"/>
    </row>
    <row r="57" spans="1:12" ht="18.2" customHeight="1">
      <c r="A57" s="16"/>
      <c r="B57" s="17"/>
      <c r="C57" s="17"/>
      <c r="D57" s="17"/>
      <c r="E57" s="17"/>
      <c r="F57" s="12"/>
      <c r="G57" s="11"/>
      <c r="H57" s="11"/>
      <c r="I57" s="11"/>
      <c r="J57" s="11"/>
      <c r="K57" s="14"/>
      <c r="L57" s="12"/>
    </row>
    <row r="58" spans="1:12" ht="18.2" customHeight="1">
      <c r="A58" s="16"/>
      <c r="B58" s="17"/>
      <c r="C58" s="17"/>
      <c r="D58" s="17"/>
      <c r="E58" s="17"/>
      <c r="F58" s="3" t="s">
        <v>18</v>
      </c>
      <c r="G58" s="4">
        <f>SUM(H58:J58)</f>
        <v>16250</v>
      </c>
      <c r="H58" s="4">
        <v>0</v>
      </c>
      <c r="I58" s="4">
        <v>16250</v>
      </c>
      <c r="J58" s="4">
        <v>0</v>
      </c>
      <c r="K58" s="14"/>
      <c r="L58" s="12"/>
    </row>
    <row r="59" spans="1:12" ht="18.2" customHeight="1">
      <c r="A59" s="16"/>
      <c r="B59" s="17"/>
      <c r="C59" s="17"/>
      <c r="D59" s="17"/>
      <c r="E59" s="17"/>
      <c r="F59" s="3" t="s">
        <v>19</v>
      </c>
      <c r="G59" s="4">
        <f>SUM(H59:J59)</f>
        <v>250000</v>
      </c>
      <c r="H59" s="4">
        <v>242500</v>
      </c>
      <c r="I59" s="4">
        <v>7500</v>
      </c>
      <c r="J59" s="4">
        <v>0</v>
      </c>
      <c r="K59" s="14"/>
      <c r="L59" s="12"/>
    </row>
    <row r="60" spans="1:12" ht="18.2" customHeight="1">
      <c r="A60" s="15" t="s">
        <v>128</v>
      </c>
      <c r="B60" s="17" t="s">
        <v>35</v>
      </c>
      <c r="C60" s="17" t="s">
        <v>37</v>
      </c>
      <c r="D60" s="17" t="s">
        <v>23</v>
      </c>
      <c r="E60" s="17" t="s">
        <v>33</v>
      </c>
      <c r="F60" s="12" t="s">
        <v>17</v>
      </c>
      <c r="G60" s="11">
        <f>SUM(G63:G64)</f>
        <v>314175</v>
      </c>
      <c r="H60" s="11">
        <f>SUM(H63:H64)</f>
        <v>286150</v>
      </c>
      <c r="I60" s="11">
        <f>SUM(I63:I64)</f>
        <v>28025</v>
      </c>
      <c r="J60" s="11">
        <f>SUM(J63:J64)</f>
        <v>0</v>
      </c>
      <c r="K60" s="14">
        <v>2273377.29</v>
      </c>
      <c r="L60" s="12">
        <v>1</v>
      </c>
    </row>
    <row r="61" spans="1:12" ht="18.2" customHeight="1">
      <c r="A61" s="16"/>
      <c r="B61" s="17"/>
      <c r="C61" s="17"/>
      <c r="D61" s="17"/>
      <c r="E61" s="17"/>
      <c r="F61" s="12"/>
      <c r="G61" s="11"/>
      <c r="H61" s="11"/>
      <c r="I61" s="11"/>
      <c r="J61" s="11"/>
      <c r="K61" s="14"/>
      <c r="L61" s="12"/>
    </row>
    <row r="62" spans="1:12" ht="18.2" customHeight="1">
      <c r="A62" s="16"/>
      <c r="B62" s="17"/>
      <c r="C62" s="17"/>
      <c r="D62" s="17"/>
      <c r="E62" s="17"/>
      <c r="F62" s="12"/>
      <c r="G62" s="11"/>
      <c r="H62" s="11"/>
      <c r="I62" s="11"/>
      <c r="J62" s="11"/>
      <c r="K62" s="14"/>
      <c r="L62" s="12"/>
    </row>
    <row r="63" spans="1:12" ht="18.2" customHeight="1">
      <c r="A63" s="16"/>
      <c r="B63" s="17"/>
      <c r="C63" s="17"/>
      <c r="D63" s="17"/>
      <c r="E63" s="17"/>
      <c r="F63" s="3" t="s">
        <v>18</v>
      </c>
      <c r="G63" s="4">
        <f>SUM(H63:J63)</f>
        <v>19175</v>
      </c>
      <c r="H63" s="4">
        <v>0</v>
      </c>
      <c r="I63" s="4">
        <v>19175</v>
      </c>
      <c r="J63" s="4">
        <v>0</v>
      </c>
      <c r="K63" s="14"/>
      <c r="L63" s="12"/>
    </row>
    <row r="64" spans="1:12" ht="18.2" customHeight="1">
      <c r="A64" s="16"/>
      <c r="B64" s="17"/>
      <c r="C64" s="17"/>
      <c r="D64" s="17"/>
      <c r="E64" s="17"/>
      <c r="F64" s="3" t="s">
        <v>19</v>
      </c>
      <c r="G64" s="4">
        <f>SUM(H64:J64)</f>
        <v>295000</v>
      </c>
      <c r="H64" s="4">
        <v>286150</v>
      </c>
      <c r="I64" s="4">
        <v>8850</v>
      </c>
      <c r="J64" s="4">
        <v>0</v>
      </c>
      <c r="K64" s="14"/>
      <c r="L64" s="12"/>
    </row>
    <row r="65" spans="1:12" ht="18.2" customHeight="1">
      <c r="A65" s="15" t="s">
        <v>130</v>
      </c>
      <c r="B65" s="17" t="s">
        <v>35</v>
      </c>
      <c r="C65" s="17" t="s">
        <v>38</v>
      </c>
      <c r="D65" s="17" t="s">
        <v>23</v>
      </c>
      <c r="E65" s="17" t="s">
        <v>33</v>
      </c>
      <c r="F65" s="12" t="s">
        <v>17</v>
      </c>
      <c r="G65" s="11">
        <f>SUM(G68:G69)</f>
        <v>316500</v>
      </c>
      <c r="H65" s="11">
        <f>SUM(H68:H69)</f>
        <v>288284</v>
      </c>
      <c r="I65" s="11">
        <f>SUM(I68:I69)</f>
        <v>28216</v>
      </c>
      <c r="J65" s="11">
        <f>SUM(J68:J69)</f>
        <v>0</v>
      </c>
      <c r="K65" s="14">
        <v>2787507.25</v>
      </c>
      <c r="L65" s="12">
        <v>3</v>
      </c>
    </row>
    <row r="66" spans="1:12" ht="18.2" customHeight="1">
      <c r="A66" s="16"/>
      <c r="B66" s="17"/>
      <c r="C66" s="17"/>
      <c r="D66" s="17"/>
      <c r="E66" s="17"/>
      <c r="F66" s="12"/>
      <c r="G66" s="11"/>
      <c r="H66" s="11"/>
      <c r="I66" s="11"/>
      <c r="J66" s="11"/>
      <c r="K66" s="14"/>
      <c r="L66" s="12"/>
    </row>
    <row r="67" spans="1:12" ht="18.2" customHeight="1">
      <c r="A67" s="16"/>
      <c r="B67" s="17"/>
      <c r="C67" s="17"/>
      <c r="D67" s="17"/>
      <c r="E67" s="17"/>
      <c r="F67" s="12"/>
      <c r="G67" s="11"/>
      <c r="H67" s="11"/>
      <c r="I67" s="11"/>
      <c r="J67" s="11"/>
      <c r="K67" s="14"/>
      <c r="L67" s="12"/>
    </row>
    <row r="68" spans="1:12" ht="18.2" customHeight="1">
      <c r="A68" s="16"/>
      <c r="B68" s="17"/>
      <c r="C68" s="17"/>
      <c r="D68" s="17"/>
      <c r="E68" s="17"/>
      <c r="F68" s="3" t="s">
        <v>18</v>
      </c>
      <c r="G68" s="4">
        <f>SUM(H68:J68)</f>
        <v>19300</v>
      </c>
      <c r="H68" s="4">
        <v>0</v>
      </c>
      <c r="I68" s="4">
        <v>19300</v>
      </c>
      <c r="J68" s="4">
        <v>0</v>
      </c>
      <c r="K68" s="14"/>
      <c r="L68" s="12"/>
    </row>
    <row r="69" spans="1:12" ht="18.2" customHeight="1">
      <c r="A69" s="16"/>
      <c r="B69" s="17"/>
      <c r="C69" s="17"/>
      <c r="D69" s="17"/>
      <c r="E69" s="17"/>
      <c r="F69" s="3" t="s">
        <v>19</v>
      </c>
      <c r="G69" s="4">
        <f>SUM(H69:J69)</f>
        <v>297200</v>
      </c>
      <c r="H69" s="4">
        <v>288284</v>
      </c>
      <c r="I69" s="4">
        <v>8916</v>
      </c>
      <c r="J69" s="4">
        <v>0</v>
      </c>
      <c r="K69" s="14"/>
      <c r="L69" s="12"/>
    </row>
    <row r="70" spans="1:12" ht="18.2" customHeight="1">
      <c r="A70" s="15" t="s">
        <v>129</v>
      </c>
      <c r="B70" s="17" t="s">
        <v>35</v>
      </c>
      <c r="C70" s="17" t="s">
        <v>39</v>
      </c>
      <c r="D70" s="17" t="s">
        <v>23</v>
      </c>
      <c r="E70" s="17" t="s">
        <v>24</v>
      </c>
      <c r="F70" s="12" t="s">
        <v>17</v>
      </c>
      <c r="G70" s="11">
        <f>SUM(G73:G74)</f>
        <v>47925</v>
      </c>
      <c r="H70" s="11">
        <f>SUM(H73:H74)</f>
        <v>43650</v>
      </c>
      <c r="I70" s="11">
        <f>SUM(I73:I74)</f>
        <v>4275</v>
      </c>
      <c r="J70" s="11">
        <f>SUM(J73:J74)</f>
        <v>0</v>
      </c>
      <c r="K70" s="14">
        <v>9468546.6400000006</v>
      </c>
      <c r="L70" s="12">
        <v>15</v>
      </c>
    </row>
    <row r="71" spans="1:12" ht="18.2" customHeight="1">
      <c r="A71" s="16"/>
      <c r="B71" s="17"/>
      <c r="C71" s="17"/>
      <c r="D71" s="17"/>
      <c r="E71" s="17"/>
      <c r="F71" s="12"/>
      <c r="G71" s="11"/>
      <c r="H71" s="11"/>
      <c r="I71" s="11"/>
      <c r="J71" s="11"/>
      <c r="K71" s="14"/>
      <c r="L71" s="12"/>
    </row>
    <row r="72" spans="1:12" ht="18.2" customHeight="1">
      <c r="A72" s="16"/>
      <c r="B72" s="17"/>
      <c r="C72" s="17"/>
      <c r="D72" s="17"/>
      <c r="E72" s="17"/>
      <c r="F72" s="12"/>
      <c r="G72" s="11"/>
      <c r="H72" s="11"/>
      <c r="I72" s="11"/>
      <c r="J72" s="11"/>
      <c r="K72" s="14"/>
      <c r="L72" s="12"/>
    </row>
    <row r="73" spans="1:12" ht="18.2" customHeight="1">
      <c r="A73" s="16"/>
      <c r="B73" s="17"/>
      <c r="C73" s="17"/>
      <c r="D73" s="17"/>
      <c r="E73" s="17"/>
      <c r="F73" s="3" t="s">
        <v>18</v>
      </c>
      <c r="G73" s="4">
        <f>SUM(H73:J73)</f>
        <v>2925</v>
      </c>
      <c r="H73" s="4">
        <v>0</v>
      </c>
      <c r="I73" s="4">
        <v>2925</v>
      </c>
      <c r="J73" s="4">
        <v>0</v>
      </c>
      <c r="K73" s="14"/>
      <c r="L73" s="12"/>
    </row>
    <row r="74" spans="1:12" ht="18.2" customHeight="1">
      <c r="A74" s="16"/>
      <c r="B74" s="17"/>
      <c r="C74" s="17"/>
      <c r="D74" s="17"/>
      <c r="E74" s="17"/>
      <c r="F74" s="3" t="s">
        <v>19</v>
      </c>
      <c r="G74" s="4">
        <f>SUM(H74:J74)</f>
        <v>45000</v>
      </c>
      <c r="H74" s="4">
        <v>43650</v>
      </c>
      <c r="I74" s="4">
        <v>1350</v>
      </c>
      <c r="J74" s="4">
        <v>0</v>
      </c>
      <c r="K74" s="14"/>
      <c r="L74" s="12"/>
    </row>
    <row r="75" spans="1:12" ht="18.2" customHeight="1">
      <c r="A75" s="15" t="s">
        <v>131</v>
      </c>
      <c r="B75" s="17" t="s">
        <v>35</v>
      </c>
      <c r="C75" s="17" t="s">
        <v>40</v>
      </c>
      <c r="D75" s="17" t="s">
        <v>23</v>
      </c>
      <c r="E75" s="17" t="s">
        <v>24</v>
      </c>
      <c r="F75" s="12" t="s">
        <v>17</v>
      </c>
      <c r="G75" s="11">
        <f>SUM(G78:G79)</f>
        <v>17651.769999999997</v>
      </c>
      <c r="H75" s="11">
        <f>SUM(H78:H79)</f>
        <v>14776.8</v>
      </c>
      <c r="I75" s="11">
        <f>SUM(I78:I79)</f>
        <v>2874.97</v>
      </c>
      <c r="J75" s="11">
        <f>SUM(J78:J79)</f>
        <v>0</v>
      </c>
      <c r="K75" s="14">
        <v>4676202.53</v>
      </c>
      <c r="L75" s="12">
        <v>5</v>
      </c>
    </row>
    <row r="76" spans="1:12" ht="18.2" customHeight="1">
      <c r="A76" s="16"/>
      <c r="B76" s="17"/>
      <c r="C76" s="17"/>
      <c r="D76" s="17"/>
      <c r="E76" s="17"/>
      <c r="F76" s="12"/>
      <c r="G76" s="11"/>
      <c r="H76" s="11"/>
      <c r="I76" s="11"/>
      <c r="J76" s="11"/>
      <c r="K76" s="14"/>
      <c r="L76" s="12"/>
    </row>
    <row r="77" spans="1:12" ht="18.2" customHeight="1">
      <c r="A77" s="16"/>
      <c r="B77" s="17"/>
      <c r="C77" s="17"/>
      <c r="D77" s="17"/>
      <c r="E77" s="17"/>
      <c r="F77" s="12"/>
      <c r="G77" s="11"/>
      <c r="H77" s="11"/>
      <c r="I77" s="11"/>
      <c r="J77" s="11"/>
      <c r="K77" s="14"/>
      <c r="L77" s="12"/>
    </row>
    <row r="78" spans="1:12" ht="18.2" customHeight="1">
      <c r="A78" s="16"/>
      <c r="B78" s="17"/>
      <c r="C78" s="17"/>
      <c r="D78" s="17"/>
      <c r="E78" s="17"/>
      <c r="F78" s="3" t="s">
        <v>18</v>
      </c>
      <c r="G78" s="4">
        <f>SUM(H78:J78)</f>
        <v>2417.9899999999998</v>
      </c>
      <c r="H78" s="4">
        <v>0</v>
      </c>
      <c r="I78" s="4">
        <v>2417.9899999999998</v>
      </c>
      <c r="J78" s="4">
        <v>0</v>
      </c>
      <c r="K78" s="14"/>
      <c r="L78" s="12"/>
    </row>
    <row r="79" spans="1:12" ht="18.2" customHeight="1">
      <c r="A79" s="16"/>
      <c r="B79" s="17"/>
      <c r="C79" s="17"/>
      <c r="D79" s="17"/>
      <c r="E79" s="17"/>
      <c r="F79" s="3" t="s">
        <v>19</v>
      </c>
      <c r="G79" s="4">
        <f>SUM(H79:J79)</f>
        <v>15233.779999999999</v>
      </c>
      <c r="H79" s="4">
        <v>14776.8</v>
      </c>
      <c r="I79" s="4">
        <v>456.98</v>
      </c>
      <c r="J79" s="4">
        <v>0</v>
      </c>
      <c r="K79" s="14"/>
      <c r="L79" s="12"/>
    </row>
    <row r="80" spans="1:12" ht="18.2" customHeight="1">
      <c r="A80" s="15" t="s">
        <v>140</v>
      </c>
      <c r="B80" s="17" t="s">
        <v>35</v>
      </c>
      <c r="C80" s="17" t="s">
        <v>41</v>
      </c>
      <c r="D80" s="17" t="s">
        <v>23</v>
      </c>
      <c r="E80" s="17" t="s">
        <v>24</v>
      </c>
      <c r="F80" s="12" t="s">
        <v>17</v>
      </c>
      <c r="G80" s="11">
        <f>SUM(G83:G84)</f>
        <v>42600</v>
      </c>
      <c r="H80" s="11">
        <f>SUM(H83:H84)</f>
        <v>38800</v>
      </c>
      <c r="I80" s="11">
        <f>SUM(I83:I84)</f>
        <v>3800</v>
      </c>
      <c r="J80" s="11">
        <f>SUM(J83:J84)</f>
        <v>0</v>
      </c>
      <c r="K80" s="14">
        <v>10402144.77</v>
      </c>
      <c r="L80" s="12">
        <v>16</v>
      </c>
    </row>
    <row r="81" spans="1:12" ht="18.2" customHeight="1">
      <c r="A81" s="16"/>
      <c r="B81" s="17"/>
      <c r="C81" s="17"/>
      <c r="D81" s="17"/>
      <c r="E81" s="17"/>
      <c r="F81" s="12"/>
      <c r="G81" s="11"/>
      <c r="H81" s="11"/>
      <c r="I81" s="11"/>
      <c r="J81" s="11"/>
      <c r="K81" s="14"/>
      <c r="L81" s="12"/>
    </row>
    <row r="82" spans="1:12" ht="18.2" customHeight="1">
      <c r="A82" s="16"/>
      <c r="B82" s="17"/>
      <c r="C82" s="17"/>
      <c r="D82" s="17"/>
      <c r="E82" s="17"/>
      <c r="F82" s="12"/>
      <c r="G82" s="11"/>
      <c r="H82" s="11"/>
      <c r="I82" s="11"/>
      <c r="J82" s="11"/>
      <c r="K82" s="14"/>
      <c r="L82" s="12"/>
    </row>
    <row r="83" spans="1:12" ht="18.2" customHeight="1">
      <c r="A83" s="16"/>
      <c r="B83" s="17"/>
      <c r="C83" s="17"/>
      <c r="D83" s="17"/>
      <c r="E83" s="17"/>
      <c r="F83" s="3" t="s">
        <v>18</v>
      </c>
      <c r="G83" s="4">
        <f>SUM(H83:J83)</f>
        <v>2600</v>
      </c>
      <c r="H83" s="4">
        <v>0</v>
      </c>
      <c r="I83" s="4">
        <v>2600</v>
      </c>
      <c r="J83" s="4">
        <v>0</v>
      </c>
      <c r="K83" s="14"/>
      <c r="L83" s="12"/>
    </row>
    <row r="84" spans="1:12" ht="18.2" customHeight="1">
      <c r="A84" s="16"/>
      <c r="B84" s="17"/>
      <c r="C84" s="17"/>
      <c r="D84" s="17"/>
      <c r="E84" s="17"/>
      <c r="F84" s="3" t="s">
        <v>19</v>
      </c>
      <c r="G84" s="4">
        <f>SUM(H84:J84)</f>
        <v>40000</v>
      </c>
      <c r="H84" s="4">
        <v>38800</v>
      </c>
      <c r="I84" s="4">
        <v>1200</v>
      </c>
      <c r="J84" s="4">
        <v>0</v>
      </c>
      <c r="K84" s="14"/>
      <c r="L84" s="12"/>
    </row>
    <row r="85" spans="1:12" ht="18.2" customHeight="1">
      <c r="A85" s="15" t="s">
        <v>139</v>
      </c>
      <c r="B85" s="17" t="s">
        <v>35</v>
      </c>
      <c r="C85" s="17" t="s">
        <v>42</v>
      </c>
      <c r="D85" s="17" t="s">
        <v>23</v>
      </c>
      <c r="E85" s="17" t="s">
        <v>24</v>
      </c>
      <c r="F85" s="12" t="s">
        <v>17</v>
      </c>
      <c r="G85" s="11">
        <f>SUM(G88:G89)</f>
        <v>42600</v>
      </c>
      <c r="H85" s="11">
        <f>SUM(H88:H89)</f>
        <v>38800</v>
      </c>
      <c r="I85" s="11">
        <f>SUM(I88:I89)</f>
        <v>3800</v>
      </c>
      <c r="J85" s="11">
        <f>SUM(J88:J89)</f>
        <v>0</v>
      </c>
      <c r="K85" s="14">
        <v>8416485.9000000004</v>
      </c>
      <c r="L85" s="12">
        <v>12</v>
      </c>
    </row>
    <row r="86" spans="1:12" ht="18.2" customHeight="1">
      <c r="A86" s="16"/>
      <c r="B86" s="17"/>
      <c r="C86" s="17"/>
      <c r="D86" s="17"/>
      <c r="E86" s="17"/>
      <c r="F86" s="12"/>
      <c r="G86" s="11"/>
      <c r="H86" s="11"/>
      <c r="I86" s="11"/>
      <c r="J86" s="11"/>
      <c r="K86" s="14"/>
      <c r="L86" s="12"/>
    </row>
    <row r="87" spans="1:12" ht="18.2" customHeight="1">
      <c r="A87" s="16"/>
      <c r="B87" s="17"/>
      <c r="C87" s="17"/>
      <c r="D87" s="17"/>
      <c r="E87" s="17"/>
      <c r="F87" s="12"/>
      <c r="G87" s="11"/>
      <c r="H87" s="11"/>
      <c r="I87" s="11"/>
      <c r="J87" s="11"/>
      <c r="K87" s="14"/>
      <c r="L87" s="12"/>
    </row>
    <row r="88" spans="1:12" ht="18.2" customHeight="1">
      <c r="A88" s="16"/>
      <c r="B88" s="17"/>
      <c r="C88" s="17"/>
      <c r="D88" s="17"/>
      <c r="E88" s="17"/>
      <c r="F88" s="3" t="s">
        <v>18</v>
      </c>
      <c r="G88" s="4">
        <f>SUM(H88:J88)</f>
        <v>2600</v>
      </c>
      <c r="H88" s="4">
        <v>0</v>
      </c>
      <c r="I88" s="4">
        <v>2600</v>
      </c>
      <c r="J88" s="4">
        <v>0</v>
      </c>
      <c r="K88" s="14"/>
      <c r="L88" s="12"/>
    </row>
    <row r="89" spans="1:12" ht="18.2" customHeight="1">
      <c r="A89" s="16"/>
      <c r="B89" s="17"/>
      <c r="C89" s="17"/>
      <c r="D89" s="17"/>
      <c r="E89" s="17"/>
      <c r="F89" s="3" t="s">
        <v>19</v>
      </c>
      <c r="G89" s="4">
        <f>SUM(H89:J89)</f>
        <v>40000</v>
      </c>
      <c r="H89" s="4">
        <v>38800</v>
      </c>
      <c r="I89" s="4">
        <v>1200</v>
      </c>
      <c r="J89" s="4">
        <v>0</v>
      </c>
      <c r="K89" s="14"/>
      <c r="L89" s="12"/>
    </row>
    <row r="90" spans="1:12" ht="18.2" customHeight="1">
      <c r="A90" s="15" t="s">
        <v>138</v>
      </c>
      <c r="B90" s="17" t="s">
        <v>35</v>
      </c>
      <c r="C90" s="17" t="s">
        <v>43</v>
      </c>
      <c r="D90" s="17" t="s">
        <v>23</v>
      </c>
      <c r="E90" s="17" t="s">
        <v>24</v>
      </c>
      <c r="F90" s="12" t="s">
        <v>17</v>
      </c>
      <c r="G90" s="11">
        <f>SUM(G93:G94)</f>
        <v>42600</v>
      </c>
      <c r="H90" s="11">
        <f>SUM(H93:H94)</f>
        <v>38800</v>
      </c>
      <c r="I90" s="11">
        <f>SUM(I93:I94)</f>
        <v>3800</v>
      </c>
      <c r="J90" s="11">
        <f>SUM(J93:J94)</f>
        <v>0</v>
      </c>
      <c r="K90" s="14">
        <v>12278481.01</v>
      </c>
      <c r="L90" s="12">
        <v>17</v>
      </c>
    </row>
    <row r="91" spans="1:12" ht="18.2" customHeight="1">
      <c r="A91" s="16"/>
      <c r="B91" s="17"/>
      <c r="C91" s="17"/>
      <c r="D91" s="17"/>
      <c r="E91" s="17"/>
      <c r="F91" s="12"/>
      <c r="G91" s="11"/>
      <c r="H91" s="11"/>
      <c r="I91" s="11"/>
      <c r="J91" s="11"/>
      <c r="K91" s="14"/>
      <c r="L91" s="12"/>
    </row>
    <row r="92" spans="1:12" ht="18.2" customHeight="1">
      <c r="A92" s="16"/>
      <c r="B92" s="17"/>
      <c r="C92" s="17"/>
      <c r="D92" s="17"/>
      <c r="E92" s="17"/>
      <c r="F92" s="12"/>
      <c r="G92" s="11"/>
      <c r="H92" s="11"/>
      <c r="I92" s="11"/>
      <c r="J92" s="11"/>
      <c r="K92" s="14"/>
      <c r="L92" s="12"/>
    </row>
    <row r="93" spans="1:12" ht="18.2" customHeight="1">
      <c r="A93" s="16"/>
      <c r="B93" s="17"/>
      <c r="C93" s="17"/>
      <c r="D93" s="17"/>
      <c r="E93" s="17"/>
      <c r="F93" s="3" t="s">
        <v>18</v>
      </c>
      <c r="G93" s="4">
        <f>SUM(H93:J93)</f>
        <v>2600</v>
      </c>
      <c r="H93" s="4">
        <v>0</v>
      </c>
      <c r="I93" s="4">
        <v>2600</v>
      </c>
      <c r="J93" s="4">
        <v>0</v>
      </c>
      <c r="K93" s="14"/>
      <c r="L93" s="12"/>
    </row>
    <row r="94" spans="1:12" ht="18.2" customHeight="1">
      <c r="A94" s="16"/>
      <c r="B94" s="17"/>
      <c r="C94" s="17"/>
      <c r="D94" s="17"/>
      <c r="E94" s="17"/>
      <c r="F94" s="3" t="s">
        <v>19</v>
      </c>
      <c r="G94" s="4">
        <f>SUM(H94:J94)</f>
        <v>40000</v>
      </c>
      <c r="H94" s="4">
        <v>38800</v>
      </c>
      <c r="I94" s="4">
        <v>1200</v>
      </c>
      <c r="J94" s="4">
        <v>0</v>
      </c>
      <c r="K94" s="14"/>
      <c r="L94" s="12"/>
    </row>
    <row r="95" spans="1:12" ht="18.2" customHeight="1">
      <c r="A95" s="15" t="s">
        <v>137</v>
      </c>
      <c r="B95" s="17" t="s">
        <v>35</v>
      </c>
      <c r="C95" s="17" t="s">
        <v>44</v>
      </c>
      <c r="D95" s="17" t="s">
        <v>23</v>
      </c>
      <c r="E95" s="17" t="s">
        <v>24</v>
      </c>
      <c r="F95" s="12" t="s">
        <v>17</v>
      </c>
      <c r="G95" s="11">
        <f>SUM(G98:G99)</f>
        <v>47925</v>
      </c>
      <c r="H95" s="11">
        <f>SUM(H98:H99)</f>
        <v>43650</v>
      </c>
      <c r="I95" s="11">
        <f>SUM(I98:I99)</f>
        <v>4275</v>
      </c>
      <c r="J95" s="11">
        <f>SUM(J98:J99)</f>
        <v>0</v>
      </c>
      <c r="K95" s="14">
        <v>16660305.34</v>
      </c>
      <c r="L95" s="12">
        <v>21</v>
      </c>
    </row>
    <row r="96" spans="1:12" ht="18.2" customHeight="1">
      <c r="A96" s="16"/>
      <c r="B96" s="17"/>
      <c r="C96" s="17"/>
      <c r="D96" s="17"/>
      <c r="E96" s="17"/>
      <c r="F96" s="12"/>
      <c r="G96" s="11"/>
      <c r="H96" s="11"/>
      <c r="I96" s="11"/>
      <c r="J96" s="11"/>
      <c r="K96" s="14"/>
      <c r="L96" s="12"/>
    </row>
    <row r="97" spans="1:12" ht="18.2" customHeight="1">
      <c r="A97" s="16"/>
      <c r="B97" s="17"/>
      <c r="C97" s="17"/>
      <c r="D97" s="17"/>
      <c r="E97" s="17"/>
      <c r="F97" s="12"/>
      <c r="G97" s="11"/>
      <c r="H97" s="11"/>
      <c r="I97" s="11"/>
      <c r="J97" s="11"/>
      <c r="K97" s="14"/>
      <c r="L97" s="12"/>
    </row>
    <row r="98" spans="1:12" ht="18.2" customHeight="1">
      <c r="A98" s="16"/>
      <c r="B98" s="17"/>
      <c r="C98" s="17"/>
      <c r="D98" s="17"/>
      <c r="E98" s="17"/>
      <c r="F98" s="3" t="s">
        <v>18</v>
      </c>
      <c r="G98" s="4">
        <f>SUM(H98:J98)</f>
        <v>2925</v>
      </c>
      <c r="H98" s="4">
        <v>0</v>
      </c>
      <c r="I98" s="4">
        <v>2925</v>
      </c>
      <c r="J98" s="4">
        <v>0</v>
      </c>
      <c r="K98" s="14"/>
      <c r="L98" s="12"/>
    </row>
    <row r="99" spans="1:12" ht="18.2" customHeight="1">
      <c r="A99" s="16"/>
      <c r="B99" s="17"/>
      <c r="C99" s="17"/>
      <c r="D99" s="17"/>
      <c r="E99" s="17"/>
      <c r="F99" s="3" t="s">
        <v>19</v>
      </c>
      <c r="G99" s="4">
        <f>SUM(H99:J99)</f>
        <v>45000</v>
      </c>
      <c r="H99" s="4">
        <v>43650</v>
      </c>
      <c r="I99" s="4">
        <v>1350</v>
      </c>
      <c r="J99" s="4">
        <v>0</v>
      </c>
      <c r="K99" s="14"/>
      <c r="L99" s="12"/>
    </row>
    <row r="100" spans="1:12" ht="18.2" customHeight="1">
      <c r="A100" s="15" t="s">
        <v>136</v>
      </c>
      <c r="B100" s="17" t="s">
        <v>35</v>
      </c>
      <c r="C100" s="17" t="s">
        <v>45</v>
      </c>
      <c r="D100" s="17" t="s">
        <v>23</v>
      </c>
      <c r="E100" s="17" t="s">
        <v>24</v>
      </c>
      <c r="F100" s="12" t="s">
        <v>17</v>
      </c>
      <c r="G100" s="11">
        <f>SUM(G103:G104)</f>
        <v>47925</v>
      </c>
      <c r="H100" s="11">
        <f>SUM(H103:H104)</f>
        <v>43650</v>
      </c>
      <c r="I100" s="11">
        <f>SUM(I103:I104)</f>
        <v>4275</v>
      </c>
      <c r="J100" s="11">
        <f>SUM(J103:J104)</f>
        <v>0</v>
      </c>
      <c r="K100" s="14">
        <v>24661016.949999999</v>
      </c>
      <c r="L100" s="12">
        <v>26</v>
      </c>
    </row>
    <row r="101" spans="1:12" ht="18.2" customHeight="1">
      <c r="A101" s="16"/>
      <c r="B101" s="17"/>
      <c r="C101" s="17"/>
      <c r="D101" s="17"/>
      <c r="E101" s="17"/>
      <c r="F101" s="12"/>
      <c r="G101" s="11"/>
      <c r="H101" s="11"/>
      <c r="I101" s="11"/>
      <c r="J101" s="11"/>
      <c r="K101" s="14"/>
      <c r="L101" s="12"/>
    </row>
    <row r="102" spans="1:12" ht="18.2" customHeight="1">
      <c r="A102" s="16"/>
      <c r="B102" s="17"/>
      <c r="C102" s="17"/>
      <c r="D102" s="17"/>
      <c r="E102" s="17"/>
      <c r="F102" s="12"/>
      <c r="G102" s="11"/>
      <c r="H102" s="11"/>
      <c r="I102" s="11"/>
      <c r="J102" s="11"/>
      <c r="K102" s="14"/>
      <c r="L102" s="12"/>
    </row>
    <row r="103" spans="1:12" ht="18.2" customHeight="1">
      <c r="A103" s="16"/>
      <c r="B103" s="17"/>
      <c r="C103" s="17"/>
      <c r="D103" s="17"/>
      <c r="E103" s="17"/>
      <c r="F103" s="3" t="s">
        <v>18</v>
      </c>
      <c r="G103" s="4">
        <f>SUM(H103:J103)</f>
        <v>2925</v>
      </c>
      <c r="H103" s="4">
        <v>0</v>
      </c>
      <c r="I103" s="4">
        <v>2925</v>
      </c>
      <c r="J103" s="4">
        <v>0</v>
      </c>
      <c r="K103" s="14"/>
      <c r="L103" s="12"/>
    </row>
    <row r="104" spans="1:12" ht="18.2" customHeight="1">
      <c r="A104" s="16"/>
      <c r="B104" s="17"/>
      <c r="C104" s="17"/>
      <c r="D104" s="17"/>
      <c r="E104" s="17"/>
      <c r="F104" s="3" t="s">
        <v>19</v>
      </c>
      <c r="G104" s="4">
        <f>SUM(H104:J104)</f>
        <v>45000</v>
      </c>
      <c r="H104" s="4">
        <v>43650</v>
      </c>
      <c r="I104" s="4">
        <v>1350</v>
      </c>
      <c r="J104" s="4">
        <v>0</v>
      </c>
      <c r="K104" s="14"/>
      <c r="L104" s="12"/>
    </row>
    <row r="105" spans="1:12" ht="18.2" customHeight="1">
      <c r="A105" s="15" t="s">
        <v>135</v>
      </c>
      <c r="B105" s="17" t="s">
        <v>35</v>
      </c>
      <c r="C105" s="17" t="s">
        <v>46</v>
      </c>
      <c r="D105" s="17" t="s">
        <v>23</v>
      </c>
      <c r="E105" s="17" t="s">
        <v>24</v>
      </c>
      <c r="F105" s="12" t="s">
        <v>17</v>
      </c>
      <c r="G105" s="11">
        <f>SUM(G108:G109)</f>
        <v>10059.879999999999</v>
      </c>
      <c r="H105" s="11">
        <f>SUM(H108:H109)</f>
        <v>8678.2999999999993</v>
      </c>
      <c r="I105" s="11">
        <f>SUM(I108:I109)</f>
        <v>1381.58</v>
      </c>
      <c r="J105" s="11">
        <f>SUM(J108:J109)</f>
        <v>0</v>
      </c>
      <c r="K105" s="14">
        <v>7354491.5300000003</v>
      </c>
      <c r="L105" s="12">
        <v>10</v>
      </c>
    </row>
    <row r="106" spans="1:12" ht="18.2" customHeight="1">
      <c r="A106" s="16"/>
      <c r="B106" s="17"/>
      <c r="C106" s="17"/>
      <c r="D106" s="17"/>
      <c r="E106" s="17"/>
      <c r="F106" s="12"/>
      <c r="G106" s="11"/>
      <c r="H106" s="11"/>
      <c r="I106" s="11"/>
      <c r="J106" s="11"/>
      <c r="K106" s="14"/>
      <c r="L106" s="12"/>
    </row>
    <row r="107" spans="1:12" ht="18.2" customHeight="1">
      <c r="A107" s="16"/>
      <c r="B107" s="17"/>
      <c r="C107" s="17"/>
      <c r="D107" s="17"/>
      <c r="E107" s="17"/>
      <c r="F107" s="12"/>
      <c r="G107" s="11"/>
      <c r="H107" s="11"/>
      <c r="I107" s="11"/>
      <c r="J107" s="11"/>
      <c r="K107" s="14"/>
      <c r="L107" s="12"/>
    </row>
    <row r="108" spans="1:12" ht="18.2" customHeight="1">
      <c r="A108" s="16"/>
      <c r="B108" s="17"/>
      <c r="C108" s="17"/>
      <c r="D108" s="17"/>
      <c r="E108" s="17"/>
      <c r="F108" s="3" t="s">
        <v>18</v>
      </c>
      <c r="G108" s="4">
        <f>SUM(H108:J108)</f>
        <v>1113.22</v>
      </c>
      <c r="H108" s="4">
        <v>0</v>
      </c>
      <c r="I108" s="4">
        <v>1113.22</v>
      </c>
      <c r="J108" s="4">
        <v>0</v>
      </c>
      <c r="K108" s="14"/>
      <c r="L108" s="12"/>
    </row>
    <row r="109" spans="1:12" ht="18.2" customHeight="1">
      <c r="A109" s="16"/>
      <c r="B109" s="17"/>
      <c r="C109" s="17"/>
      <c r="D109" s="17"/>
      <c r="E109" s="17"/>
      <c r="F109" s="3" t="s">
        <v>19</v>
      </c>
      <c r="G109" s="4">
        <f>SUM(H109:J109)</f>
        <v>8946.66</v>
      </c>
      <c r="H109" s="4">
        <v>8678.2999999999993</v>
      </c>
      <c r="I109" s="4">
        <v>268.36</v>
      </c>
      <c r="J109" s="4">
        <v>0</v>
      </c>
      <c r="K109" s="14"/>
      <c r="L109" s="12"/>
    </row>
    <row r="110" spans="1:12" ht="18.2" customHeight="1">
      <c r="A110" s="15" t="s">
        <v>134</v>
      </c>
      <c r="B110" s="17" t="s">
        <v>35</v>
      </c>
      <c r="C110" s="17" t="s">
        <v>47</v>
      </c>
      <c r="D110" s="17" t="s">
        <v>23</v>
      </c>
      <c r="E110" s="17" t="s">
        <v>24</v>
      </c>
      <c r="F110" s="12" t="s">
        <v>17</v>
      </c>
      <c r="G110" s="11">
        <f>SUM(G113:G114)</f>
        <v>42600</v>
      </c>
      <c r="H110" s="11">
        <f>SUM(H113:H114)</f>
        <v>38800</v>
      </c>
      <c r="I110" s="11">
        <f>SUM(I113:I114)</f>
        <v>3800</v>
      </c>
      <c r="J110" s="11">
        <f>SUM(J113:J114)</f>
        <v>0</v>
      </c>
      <c r="K110" s="14">
        <v>57910447.759999998</v>
      </c>
      <c r="L110" s="12">
        <v>47</v>
      </c>
    </row>
    <row r="111" spans="1:12" ht="18.2" customHeight="1">
      <c r="A111" s="16"/>
      <c r="B111" s="17"/>
      <c r="C111" s="17"/>
      <c r="D111" s="17"/>
      <c r="E111" s="17"/>
      <c r="F111" s="12"/>
      <c r="G111" s="11"/>
      <c r="H111" s="11"/>
      <c r="I111" s="11"/>
      <c r="J111" s="11"/>
      <c r="K111" s="14"/>
      <c r="L111" s="12"/>
    </row>
    <row r="112" spans="1:12" ht="18.2" customHeight="1">
      <c r="A112" s="16"/>
      <c r="B112" s="17"/>
      <c r="C112" s="17"/>
      <c r="D112" s="17"/>
      <c r="E112" s="17"/>
      <c r="F112" s="12"/>
      <c r="G112" s="11"/>
      <c r="H112" s="11"/>
      <c r="I112" s="11"/>
      <c r="J112" s="11"/>
      <c r="K112" s="14"/>
      <c r="L112" s="12"/>
    </row>
    <row r="113" spans="1:12" ht="18.2" customHeight="1">
      <c r="A113" s="16"/>
      <c r="B113" s="17"/>
      <c r="C113" s="17"/>
      <c r="D113" s="17"/>
      <c r="E113" s="17"/>
      <c r="F113" s="3" t="s">
        <v>18</v>
      </c>
      <c r="G113" s="4">
        <f>SUM(H113:J113)</f>
        <v>2600</v>
      </c>
      <c r="H113" s="4">
        <v>0</v>
      </c>
      <c r="I113" s="4">
        <v>2600</v>
      </c>
      <c r="J113" s="4">
        <v>0</v>
      </c>
      <c r="K113" s="14"/>
      <c r="L113" s="12"/>
    </row>
    <row r="114" spans="1:12" ht="18.2" customHeight="1">
      <c r="A114" s="16"/>
      <c r="B114" s="17"/>
      <c r="C114" s="17"/>
      <c r="D114" s="17"/>
      <c r="E114" s="17"/>
      <c r="F114" s="3" t="s">
        <v>19</v>
      </c>
      <c r="G114" s="4">
        <f>SUM(H114:J114)</f>
        <v>40000</v>
      </c>
      <c r="H114" s="4">
        <v>38800</v>
      </c>
      <c r="I114" s="4">
        <v>1200</v>
      </c>
      <c r="J114" s="4">
        <v>0</v>
      </c>
      <c r="K114" s="14"/>
      <c r="L114" s="12"/>
    </row>
    <row r="115" spans="1:12" ht="18.2" customHeight="1">
      <c r="A115" s="15" t="s">
        <v>133</v>
      </c>
      <c r="B115" s="17" t="s">
        <v>35</v>
      </c>
      <c r="C115" s="17" t="s">
        <v>48</v>
      </c>
      <c r="D115" s="17" t="s">
        <v>23</v>
      </c>
      <c r="E115" s="17" t="s">
        <v>24</v>
      </c>
      <c r="F115" s="12" t="s">
        <v>17</v>
      </c>
      <c r="G115" s="11">
        <f>SUM(G118:G119)</f>
        <v>47925</v>
      </c>
      <c r="H115" s="11">
        <f>SUM(H118:H119)</f>
        <v>43650</v>
      </c>
      <c r="I115" s="11">
        <f>SUM(I118:I119)</f>
        <v>4275</v>
      </c>
      <c r="J115" s="11">
        <f>SUM(J118:J119)</f>
        <v>0</v>
      </c>
      <c r="K115" s="14">
        <v>33068181.82</v>
      </c>
      <c r="L115" s="12">
        <v>35</v>
      </c>
    </row>
    <row r="116" spans="1:12" ht="18.2" customHeight="1">
      <c r="A116" s="16"/>
      <c r="B116" s="17"/>
      <c r="C116" s="17"/>
      <c r="D116" s="17"/>
      <c r="E116" s="17"/>
      <c r="F116" s="12"/>
      <c r="G116" s="11"/>
      <c r="H116" s="11"/>
      <c r="I116" s="11"/>
      <c r="J116" s="11"/>
      <c r="K116" s="14"/>
      <c r="L116" s="12"/>
    </row>
    <row r="117" spans="1:12" ht="18.2" customHeight="1">
      <c r="A117" s="16"/>
      <c r="B117" s="17"/>
      <c r="C117" s="17"/>
      <c r="D117" s="17"/>
      <c r="E117" s="17"/>
      <c r="F117" s="12"/>
      <c r="G117" s="11"/>
      <c r="H117" s="11"/>
      <c r="I117" s="11"/>
      <c r="J117" s="11"/>
      <c r="K117" s="14"/>
      <c r="L117" s="12"/>
    </row>
    <row r="118" spans="1:12" ht="18.2" customHeight="1">
      <c r="A118" s="16"/>
      <c r="B118" s="17"/>
      <c r="C118" s="17"/>
      <c r="D118" s="17"/>
      <c r="E118" s="17"/>
      <c r="F118" s="3" t="s">
        <v>18</v>
      </c>
      <c r="G118" s="4">
        <f>SUM(H118:J118)</f>
        <v>2925</v>
      </c>
      <c r="H118" s="4">
        <v>0</v>
      </c>
      <c r="I118" s="4">
        <v>2925</v>
      </c>
      <c r="J118" s="4">
        <v>0</v>
      </c>
      <c r="K118" s="14"/>
      <c r="L118" s="12"/>
    </row>
    <row r="119" spans="1:12" ht="18.2" customHeight="1">
      <c r="A119" s="16"/>
      <c r="B119" s="17"/>
      <c r="C119" s="17"/>
      <c r="D119" s="17"/>
      <c r="E119" s="17"/>
      <c r="F119" s="3" t="s">
        <v>19</v>
      </c>
      <c r="G119" s="4">
        <f>SUM(H119:J119)</f>
        <v>45000</v>
      </c>
      <c r="H119" s="4">
        <v>43650</v>
      </c>
      <c r="I119" s="4">
        <v>1350</v>
      </c>
      <c r="J119" s="4">
        <v>0</v>
      </c>
      <c r="K119" s="14"/>
      <c r="L119" s="12"/>
    </row>
    <row r="120" spans="1:12" ht="18.2" customHeight="1">
      <c r="A120" s="15" t="s">
        <v>132</v>
      </c>
      <c r="B120" s="17" t="s">
        <v>35</v>
      </c>
      <c r="C120" s="17" t="s">
        <v>49</v>
      </c>
      <c r="D120" s="17" t="s">
        <v>23</v>
      </c>
      <c r="E120" s="17" t="s">
        <v>24</v>
      </c>
      <c r="F120" s="12" t="s">
        <v>17</v>
      </c>
      <c r="G120" s="11">
        <f>SUM(G123:G124)</f>
        <v>63900</v>
      </c>
      <c r="H120" s="11">
        <f>SUM(H123:H124)</f>
        <v>58200</v>
      </c>
      <c r="I120" s="11">
        <f>SUM(I123:I124)</f>
        <v>5700</v>
      </c>
      <c r="J120" s="11">
        <f>SUM(J123:J124)</f>
        <v>0</v>
      </c>
      <c r="K120" s="14">
        <v>12624728.85</v>
      </c>
      <c r="L120" s="12">
        <v>19</v>
      </c>
    </row>
    <row r="121" spans="1:12" ht="18.2" customHeight="1">
      <c r="A121" s="16"/>
      <c r="B121" s="17"/>
      <c r="C121" s="17"/>
      <c r="D121" s="17"/>
      <c r="E121" s="17"/>
      <c r="F121" s="12"/>
      <c r="G121" s="11"/>
      <c r="H121" s="11"/>
      <c r="I121" s="11"/>
      <c r="J121" s="11"/>
      <c r="K121" s="14"/>
      <c r="L121" s="12"/>
    </row>
    <row r="122" spans="1:12" ht="18.2" customHeight="1">
      <c r="A122" s="16"/>
      <c r="B122" s="17"/>
      <c r="C122" s="17"/>
      <c r="D122" s="17"/>
      <c r="E122" s="17"/>
      <c r="F122" s="12"/>
      <c r="G122" s="11"/>
      <c r="H122" s="11"/>
      <c r="I122" s="11"/>
      <c r="J122" s="11"/>
      <c r="K122" s="14"/>
      <c r="L122" s="12"/>
    </row>
    <row r="123" spans="1:12" ht="18.2" customHeight="1">
      <c r="A123" s="16"/>
      <c r="B123" s="17"/>
      <c r="C123" s="17"/>
      <c r="D123" s="17"/>
      <c r="E123" s="17"/>
      <c r="F123" s="3" t="s">
        <v>18</v>
      </c>
      <c r="G123" s="4">
        <f>SUM(H123:J123)</f>
        <v>3900</v>
      </c>
      <c r="H123" s="4">
        <v>0</v>
      </c>
      <c r="I123" s="4">
        <v>3900</v>
      </c>
      <c r="J123" s="4">
        <v>0</v>
      </c>
      <c r="K123" s="14"/>
      <c r="L123" s="12"/>
    </row>
    <row r="124" spans="1:12" ht="18.2" customHeight="1">
      <c r="A124" s="16"/>
      <c r="B124" s="17"/>
      <c r="C124" s="17"/>
      <c r="D124" s="17"/>
      <c r="E124" s="17"/>
      <c r="F124" s="3" t="s">
        <v>19</v>
      </c>
      <c r="G124" s="4">
        <f>SUM(H124:J124)</f>
        <v>60000</v>
      </c>
      <c r="H124" s="4">
        <v>58200</v>
      </c>
      <c r="I124" s="4">
        <v>1800</v>
      </c>
      <c r="J124" s="4">
        <v>0</v>
      </c>
      <c r="K124" s="14"/>
      <c r="L124" s="12"/>
    </row>
    <row r="125" spans="1:12" ht="18.2" customHeight="1">
      <c r="A125" s="13" t="s">
        <v>50</v>
      </c>
      <c r="B125" s="13"/>
      <c r="C125" s="13"/>
      <c r="D125" s="13"/>
      <c r="E125" s="13"/>
      <c r="F125" s="12" t="s">
        <v>17</v>
      </c>
      <c r="G125" s="11">
        <f>SUM(G128:G129)</f>
        <v>58255</v>
      </c>
      <c r="H125" s="11">
        <f>SUM(H130,H135)</f>
        <v>53059</v>
      </c>
      <c r="I125" s="11">
        <f>SUM(I130,I135)</f>
        <v>5196</v>
      </c>
      <c r="J125" s="11">
        <f>SUM(J130,J135)</f>
        <v>0</v>
      </c>
      <c r="K125" s="12" t="str">
        <f>IF(H129=0,"-","")</f>
        <v/>
      </c>
      <c r="L125" s="12" t="str">
        <f>IF(H129=0,"-","")</f>
        <v/>
      </c>
    </row>
    <row r="126" spans="1:12" ht="18.2" customHeight="1">
      <c r="A126" s="13"/>
      <c r="B126" s="13"/>
      <c r="C126" s="13"/>
      <c r="D126" s="13"/>
      <c r="E126" s="13"/>
      <c r="F126" s="12"/>
      <c r="G126" s="11"/>
      <c r="H126" s="11"/>
      <c r="I126" s="11"/>
      <c r="J126" s="11"/>
      <c r="K126" s="12"/>
      <c r="L126" s="12"/>
    </row>
    <row r="127" spans="1:12" ht="18.2" customHeight="1">
      <c r="A127" s="13"/>
      <c r="B127" s="13"/>
      <c r="C127" s="13"/>
      <c r="D127" s="13"/>
      <c r="E127" s="13"/>
      <c r="F127" s="12"/>
      <c r="G127" s="11"/>
      <c r="H127" s="11"/>
      <c r="I127" s="11"/>
      <c r="J127" s="11"/>
      <c r="K127" s="12"/>
      <c r="L127" s="12"/>
    </row>
    <row r="128" spans="1:12" ht="18.2" customHeight="1">
      <c r="A128" s="13"/>
      <c r="B128" s="13"/>
      <c r="C128" s="13"/>
      <c r="D128" s="13"/>
      <c r="E128" s="13"/>
      <c r="F128" s="3" t="s">
        <v>18</v>
      </c>
      <c r="G128" s="4">
        <f>SUM(H128:J128)</f>
        <v>3555</v>
      </c>
      <c r="H128" s="4">
        <f t="shared" ref="H128:J129" si="4">SUM(H133,H138)</f>
        <v>0</v>
      </c>
      <c r="I128" s="4">
        <f t="shared" si="4"/>
        <v>3555</v>
      </c>
      <c r="J128" s="4">
        <f t="shared" si="4"/>
        <v>0</v>
      </c>
      <c r="K128" s="12"/>
      <c r="L128" s="12"/>
    </row>
    <row r="129" spans="1:12" ht="18.2" customHeight="1">
      <c r="A129" s="13"/>
      <c r="B129" s="13"/>
      <c r="C129" s="13"/>
      <c r="D129" s="13"/>
      <c r="E129" s="13"/>
      <c r="F129" s="3" t="s">
        <v>19</v>
      </c>
      <c r="G129" s="4">
        <f>SUM(H129:J129)</f>
        <v>54700</v>
      </c>
      <c r="H129" s="4">
        <f t="shared" si="4"/>
        <v>53059</v>
      </c>
      <c r="I129" s="4">
        <f t="shared" si="4"/>
        <v>1641</v>
      </c>
      <c r="J129" s="4">
        <f t="shared" si="4"/>
        <v>0</v>
      </c>
      <c r="K129" s="12"/>
      <c r="L129" s="12"/>
    </row>
    <row r="130" spans="1:12" ht="18.2" customHeight="1">
      <c r="A130" s="15" t="s">
        <v>127</v>
      </c>
      <c r="B130" s="17" t="s">
        <v>51</v>
      </c>
      <c r="C130" s="17" t="s">
        <v>52</v>
      </c>
      <c r="D130" s="17" t="s">
        <v>23</v>
      </c>
      <c r="E130" s="17" t="s">
        <v>33</v>
      </c>
      <c r="F130" s="12" t="s">
        <v>17</v>
      </c>
      <c r="G130" s="11">
        <f>SUM(G133:G134)</f>
        <v>24175</v>
      </c>
      <c r="H130" s="11">
        <f>SUM(H133:H134)</f>
        <v>22019</v>
      </c>
      <c r="I130" s="11">
        <f>SUM(I133:I134)</f>
        <v>2156</v>
      </c>
      <c r="J130" s="11">
        <f>SUM(J133:J134)</f>
        <v>0</v>
      </c>
      <c r="K130" s="14">
        <v>37963793.100000001</v>
      </c>
      <c r="L130" s="12">
        <v>38</v>
      </c>
    </row>
    <row r="131" spans="1:12" ht="18.2" customHeight="1">
      <c r="A131" s="16"/>
      <c r="B131" s="17"/>
      <c r="C131" s="17"/>
      <c r="D131" s="17"/>
      <c r="E131" s="17"/>
      <c r="F131" s="12"/>
      <c r="G131" s="11"/>
      <c r="H131" s="11"/>
      <c r="I131" s="11"/>
      <c r="J131" s="11"/>
      <c r="K131" s="14"/>
      <c r="L131" s="12"/>
    </row>
    <row r="132" spans="1:12" ht="18.2" customHeight="1">
      <c r="A132" s="16"/>
      <c r="B132" s="17"/>
      <c r="C132" s="17"/>
      <c r="D132" s="17"/>
      <c r="E132" s="17"/>
      <c r="F132" s="12"/>
      <c r="G132" s="11"/>
      <c r="H132" s="11"/>
      <c r="I132" s="11"/>
      <c r="J132" s="11"/>
      <c r="K132" s="14"/>
      <c r="L132" s="12"/>
    </row>
    <row r="133" spans="1:12" ht="18.2" customHeight="1">
      <c r="A133" s="16"/>
      <c r="B133" s="17"/>
      <c r="C133" s="17"/>
      <c r="D133" s="17"/>
      <c r="E133" s="17"/>
      <c r="F133" s="3" t="s">
        <v>18</v>
      </c>
      <c r="G133" s="4">
        <f>SUM(H133:J133)</f>
        <v>1475</v>
      </c>
      <c r="H133" s="4">
        <v>0</v>
      </c>
      <c r="I133" s="4">
        <v>1475</v>
      </c>
      <c r="J133" s="4">
        <v>0</v>
      </c>
      <c r="K133" s="14"/>
      <c r="L133" s="12"/>
    </row>
    <row r="134" spans="1:12" ht="18.2" customHeight="1">
      <c r="A134" s="16"/>
      <c r="B134" s="17"/>
      <c r="C134" s="17"/>
      <c r="D134" s="17"/>
      <c r="E134" s="17"/>
      <c r="F134" s="3" t="s">
        <v>19</v>
      </c>
      <c r="G134" s="4">
        <f>SUM(H134:J134)</f>
        <v>22700</v>
      </c>
      <c r="H134" s="4">
        <v>22019</v>
      </c>
      <c r="I134" s="4">
        <v>681</v>
      </c>
      <c r="J134" s="4">
        <v>0</v>
      </c>
      <c r="K134" s="14"/>
      <c r="L134" s="12"/>
    </row>
    <row r="135" spans="1:12" ht="18.2" customHeight="1">
      <c r="A135" s="15" t="s">
        <v>128</v>
      </c>
      <c r="B135" s="17" t="s">
        <v>51</v>
      </c>
      <c r="C135" s="17" t="s">
        <v>53</v>
      </c>
      <c r="D135" s="17" t="s">
        <v>23</v>
      </c>
      <c r="E135" s="17" t="s">
        <v>24</v>
      </c>
      <c r="F135" s="12" t="s">
        <v>17</v>
      </c>
      <c r="G135" s="11">
        <f>SUM(G138:G139)</f>
        <v>34080</v>
      </c>
      <c r="H135" s="11">
        <f>SUM(H138:H139)</f>
        <v>31040</v>
      </c>
      <c r="I135" s="11">
        <f>SUM(I138:I139)</f>
        <v>3040</v>
      </c>
      <c r="J135" s="11">
        <f>SUM(J138:J139)</f>
        <v>0</v>
      </c>
      <c r="K135" s="14">
        <v>39291139.240000002</v>
      </c>
      <c r="L135" s="12">
        <v>39</v>
      </c>
    </row>
    <row r="136" spans="1:12" ht="18.2" customHeight="1">
      <c r="A136" s="16"/>
      <c r="B136" s="17"/>
      <c r="C136" s="17"/>
      <c r="D136" s="17"/>
      <c r="E136" s="17"/>
      <c r="F136" s="12"/>
      <c r="G136" s="11"/>
      <c r="H136" s="11"/>
      <c r="I136" s="11"/>
      <c r="J136" s="11"/>
      <c r="K136" s="14"/>
      <c r="L136" s="12"/>
    </row>
    <row r="137" spans="1:12" ht="18.2" customHeight="1">
      <c r="A137" s="16"/>
      <c r="B137" s="17"/>
      <c r="C137" s="17"/>
      <c r="D137" s="17"/>
      <c r="E137" s="17"/>
      <c r="F137" s="12"/>
      <c r="G137" s="11"/>
      <c r="H137" s="11"/>
      <c r="I137" s="11"/>
      <c r="J137" s="11"/>
      <c r="K137" s="14"/>
      <c r="L137" s="12"/>
    </row>
    <row r="138" spans="1:12" ht="18.2" customHeight="1">
      <c r="A138" s="16"/>
      <c r="B138" s="17"/>
      <c r="C138" s="17"/>
      <c r="D138" s="17"/>
      <c r="E138" s="17"/>
      <c r="F138" s="3" t="s">
        <v>18</v>
      </c>
      <c r="G138" s="4">
        <f>SUM(H138:J138)</f>
        <v>2080</v>
      </c>
      <c r="H138" s="4">
        <v>0</v>
      </c>
      <c r="I138" s="4">
        <v>2080</v>
      </c>
      <c r="J138" s="4">
        <v>0</v>
      </c>
      <c r="K138" s="14"/>
      <c r="L138" s="12"/>
    </row>
    <row r="139" spans="1:12" ht="18.2" customHeight="1">
      <c r="A139" s="16"/>
      <c r="B139" s="17"/>
      <c r="C139" s="17"/>
      <c r="D139" s="17"/>
      <c r="E139" s="17"/>
      <c r="F139" s="3" t="s">
        <v>19</v>
      </c>
      <c r="G139" s="4">
        <f>SUM(H139:J139)</f>
        <v>32000</v>
      </c>
      <c r="H139" s="4">
        <v>31040</v>
      </c>
      <c r="I139" s="4">
        <v>960</v>
      </c>
      <c r="J139" s="4">
        <v>0</v>
      </c>
      <c r="K139" s="14"/>
      <c r="L139" s="12"/>
    </row>
    <row r="140" spans="1:12" ht="18.2" customHeight="1">
      <c r="A140" s="13" t="s">
        <v>54</v>
      </c>
      <c r="B140" s="13"/>
      <c r="C140" s="13"/>
      <c r="D140" s="13"/>
      <c r="E140" s="13"/>
      <c r="F140" s="12" t="s">
        <v>17</v>
      </c>
      <c r="G140" s="11">
        <f>SUM(G143:G144)</f>
        <v>75689.420000000013</v>
      </c>
      <c r="H140" s="11">
        <f>SUM(H145,H150,H155)</f>
        <v>69611.040000000008</v>
      </c>
      <c r="I140" s="11">
        <f>SUM(I145,I150,I155)</f>
        <v>6078.38</v>
      </c>
      <c r="J140" s="11">
        <f>SUM(J145,J150,J155)</f>
        <v>0</v>
      </c>
      <c r="K140" s="12" t="str">
        <f>IF(H144=0,"-","")</f>
        <v/>
      </c>
      <c r="L140" s="12" t="str">
        <f>IF(H144=0,"-","")</f>
        <v/>
      </c>
    </row>
    <row r="141" spans="1:12" ht="18.2" customHeight="1">
      <c r="A141" s="13"/>
      <c r="B141" s="13"/>
      <c r="C141" s="13"/>
      <c r="D141" s="13"/>
      <c r="E141" s="13"/>
      <c r="F141" s="12"/>
      <c r="G141" s="11"/>
      <c r="H141" s="11"/>
      <c r="I141" s="11"/>
      <c r="J141" s="11"/>
      <c r="K141" s="12"/>
      <c r="L141" s="12"/>
    </row>
    <row r="142" spans="1:12" ht="18.2" customHeight="1">
      <c r="A142" s="13"/>
      <c r="B142" s="13"/>
      <c r="C142" s="13"/>
      <c r="D142" s="13"/>
      <c r="E142" s="13"/>
      <c r="F142" s="12"/>
      <c r="G142" s="11"/>
      <c r="H142" s="11"/>
      <c r="I142" s="11"/>
      <c r="J142" s="11"/>
      <c r="K142" s="12"/>
      <c r="L142" s="12"/>
    </row>
    <row r="143" spans="1:12" ht="18.2" customHeight="1">
      <c r="A143" s="13"/>
      <c r="B143" s="13"/>
      <c r="C143" s="13"/>
      <c r="D143" s="13"/>
      <c r="E143" s="13"/>
      <c r="F143" s="3" t="s">
        <v>18</v>
      </c>
      <c r="G143" s="4">
        <f>SUM(H143:J143)</f>
        <v>3925</v>
      </c>
      <c r="H143" s="4">
        <f t="shared" ref="H143:J144" si="5">SUM(H148,H153,H158)</f>
        <v>0</v>
      </c>
      <c r="I143" s="4">
        <f t="shared" si="5"/>
        <v>3925</v>
      </c>
      <c r="J143" s="4">
        <f t="shared" si="5"/>
        <v>0</v>
      </c>
      <c r="K143" s="12"/>
      <c r="L143" s="12"/>
    </row>
    <row r="144" spans="1:12" ht="18.2" customHeight="1">
      <c r="A144" s="13"/>
      <c r="B144" s="13"/>
      <c r="C144" s="13"/>
      <c r="D144" s="13"/>
      <c r="E144" s="13"/>
      <c r="F144" s="3" t="s">
        <v>19</v>
      </c>
      <c r="G144" s="4">
        <f>SUM(H144:J144)</f>
        <v>71764.420000000013</v>
      </c>
      <c r="H144" s="4">
        <f t="shared" si="5"/>
        <v>69611.040000000008</v>
      </c>
      <c r="I144" s="4">
        <f t="shared" si="5"/>
        <v>2153.38</v>
      </c>
      <c r="J144" s="4">
        <f t="shared" si="5"/>
        <v>0</v>
      </c>
      <c r="K144" s="12"/>
      <c r="L144" s="12"/>
    </row>
    <row r="145" spans="1:12" ht="18.2" customHeight="1">
      <c r="A145" s="15" t="s">
        <v>127</v>
      </c>
      <c r="B145" s="17" t="s">
        <v>55</v>
      </c>
      <c r="C145" s="17" t="s">
        <v>56</v>
      </c>
      <c r="D145" s="17" t="s">
        <v>23</v>
      </c>
      <c r="E145" s="17" t="s">
        <v>33</v>
      </c>
      <c r="F145" s="12" t="s">
        <v>17</v>
      </c>
      <c r="G145" s="11">
        <f>SUM(G148:G149)</f>
        <v>26835</v>
      </c>
      <c r="H145" s="11">
        <f>SUM(H148:H149)</f>
        <v>24429</v>
      </c>
      <c r="I145" s="11">
        <f>SUM(I148:I149)</f>
        <v>2406</v>
      </c>
      <c r="J145" s="11">
        <f>SUM(J148:J149)</f>
        <v>0</v>
      </c>
      <c r="K145" s="14">
        <v>5929368.9299999997</v>
      </c>
      <c r="L145" s="12">
        <v>8</v>
      </c>
    </row>
    <row r="146" spans="1:12" ht="18.2" customHeight="1">
      <c r="A146" s="16"/>
      <c r="B146" s="17"/>
      <c r="C146" s="17"/>
      <c r="D146" s="17"/>
      <c r="E146" s="17"/>
      <c r="F146" s="12"/>
      <c r="G146" s="11"/>
      <c r="H146" s="11"/>
      <c r="I146" s="11"/>
      <c r="J146" s="11"/>
      <c r="K146" s="14"/>
      <c r="L146" s="12"/>
    </row>
    <row r="147" spans="1:12" ht="18.2" customHeight="1">
      <c r="A147" s="16"/>
      <c r="B147" s="17"/>
      <c r="C147" s="17"/>
      <c r="D147" s="17"/>
      <c r="E147" s="17"/>
      <c r="F147" s="12"/>
      <c r="G147" s="11"/>
      <c r="H147" s="11"/>
      <c r="I147" s="11"/>
      <c r="J147" s="11"/>
      <c r="K147" s="14"/>
      <c r="L147" s="12"/>
    </row>
    <row r="148" spans="1:12" ht="18.2" customHeight="1">
      <c r="A148" s="16"/>
      <c r="B148" s="17"/>
      <c r="C148" s="17"/>
      <c r="D148" s="17"/>
      <c r="E148" s="17"/>
      <c r="F148" s="3" t="s">
        <v>18</v>
      </c>
      <c r="G148" s="4">
        <f>SUM(H148:J148)</f>
        <v>1650</v>
      </c>
      <c r="H148" s="4">
        <v>0</v>
      </c>
      <c r="I148" s="4">
        <v>1650</v>
      </c>
      <c r="J148" s="4">
        <v>0</v>
      </c>
      <c r="K148" s="14"/>
      <c r="L148" s="12"/>
    </row>
    <row r="149" spans="1:12" ht="18.2" customHeight="1">
      <c r="A149" s="16"/>
      <c r="B149" s="17"/>
      <c r="C149" s="17"/>
      <c r="D149" s="17"/>
      <c r="E149" s="17"/>
      <c r="F149" s="3" t="s">
        <v>19</v>
      </c>
      <c r="G149" s="4">
        <f>SUM(H149:J149)</f>
        <v>25185</v>
      </c>
      <c r="H149" s="4">
        <v>24429</v>
      </c>
      <c r="I149" s="4">
        <v>756</v>
      </c>
      <c r="J149" s="4">
        <v>0</v>
      </c>
      <c r="K149" s="14"/>
      <c r="L149" s="12"/>
    </row>
    <row r="150" spans="1:12" ht="18.2" customHeight="1">
      <c r="A150" s="15" t="s">
        <v>128</v>
      </c>
      <c r="B150" s="17" t="s">
        <v>55</v>
      </c>
      <c r="C150" s="17" t="s">
        <v>57</v>
      </c>
      <c r="D150" s="17" t="s">
        <v>23</v>
      </c>
      <c r="E150" s="17" t="s">
        <v>33</v>
      </c>
      <c r="F150" s="12" t="s">
        <v>17</v>
      </c>
      <c r="G150" s="11">
        <f>SUM(G153:G154)</f>
        <v>37275</v>
      </c>
      <c r="H150" s="11">
        <f>SUM(H153:H154)</f>
        <v>33950</v>
      </c>
      <c r="I150" s="11">
        <f>SUM(I153:I154)</f>
        <v>3325</v>
      </c>
      <c r="J150" s="11">
        <f>SUM(J153:J154)</f>
        <v>0</v>
      </c>
      <c r="K150" s="14">
        <v>26732283.460000001</v>
      </c>
      <c r="L150" s="12">
        <v>29</v>
      </c>
    </row>
    <row r="151" spans="1:12" ht="18.2" customHeight="1">
      <c r="A151" s="16"/>
      <c r="B151" s="17"/>
      <c r="C151" s="17"/>
      <c r="D151" s="17"/>
      <c r="E151" s="17"/>
      <c r="F151" s="12"/>
      <c r="G151" s="11"/>
      <c r="H151" s="11"/>
      <c r="I151" s="11"/>
      <c r="J151" s="11"/>
      <c r="K151" s="14"/>
      <c r="L151" s="12"/>
    </row>
    <row r="152" spans="1:12" ht="18.2" customHeight="1">
      <c r="A152" s="16"/>
      <c r="B152" s="17"/>
      <c r="C152" s="17"/>
      <c r="D152" s="17"/>
      <c r="E152" s="17"/>
      <c r="F152" s="12"/>
      <c r="G152" s="11"/>
      <c r="H152" s="11"/>
      <c r="I152" s="11"/>
      <c r="J152" s="11"/>
      <c r="K152" s="14"/>
      <c r="L152" s="12"/>
    </row>
    <row r="153" spans="1:12" ht="18.2" customHeight="1">
      <c r="A153" s="16"/>
      <c r="B153" s="17"/>
      <c r="C153" s="17"/>
      <c r="D153" s="17"/>
      <c r="E153" s="17"/>
      <c r="F153" s="3" t="s">
        <v>18</v>
      </c>
      <c r="G153" s="4">
        <f>SUM(H153:J153)</f>
        <v>2275</v>
      </c>
      <c r="H153" s="4">
        <v>0</v>
      </c>
      <c r="I153" s="4">
        <v>2275</v>
      </c>
      <c r="J153" s="4">
        <v>0</v>
      </c>
      <c r="K153" s="14"/>
      <c r="L153" s="12"/>
    </row>
    <row r="154" spans="1:12" ht="18.75" customHeight="1">
      <c r="A154" s="16"/>
      <c r="B154" s="17"/>
      <c r="C154" s="17"/>
      <c r="D154" s="17"/>
      <c r="E154" s="17"/>
      <c r="F154" s="3" t="s">
        <v>19</v>
      </c>
      <c r="G154" s="4">
        <f>SUM(H154:J154)</f>
        <v>35000</v>
      </c>
      <c r="H154" s="4">
        <v>33950</v>
      </c>
      <c r="I154" s="4">
        <v>1050</v>
      </c>
      <c r="J154" s="4">
        <v>0</v>
      </c>
      <c r="K154" s="14"/>
      <c r="L154" s="12"/>
    </row>
    <row r="155" spans="1:12" ht="18.2" customHeight="1">
      <c r="A155" s="15" t="s">
        <v>130</v>
      </c>
      <c r="B155" s="17" t="s">
        <v>55</v>
      </c>
      <c r="C155" s="17" t="s">
        <v>58</v>
      </c>
      <c r="D155" s="17" t="s">
        <v>23</v>
      </c>
      <c r="E155" s="17" t="s">
        <v>59</v>
      </c>
      <c r="F155" s="12" t="s">
        <v>17</v>
      </c>
      <c r="G155" s="11">
        <f>SUM(G158:G159)</f>
        <v>11579.42</v>
      </c>
      <c r="H155" s="11">
        <f>SUM(H158:H159)</f>
        <v>11232.04</v>
      </c>
      <c r="I155" s="11">
        <f>SUM(I158:I159)</f>
        <v>347.38</v>
      </c>
      <c r="J155" s="11">
        <f>SUM(J158:J159)</f>
        <v>0</v>
      </c>
      <c r="K155" s="14">
        <v>5224204.6500000004</v>
      </c>
      <c r="L155" s="12">
        <v>6</v>
      </c>
    </row>
    <row r="156" spans="1:12" ht="18.2" customHeight="1">
      <c r="A156" s="16"/>
      <c r="B156" s="17"/>
      <c r="C156" s="17"/>
      <c r="D156" s="17"/>
      <c r="E156" s="17"/>
      <c r="F156" s="12"/>
      <c r="G156" s="11"/>
      <c r="H156" s="11"/>
      <c r="I156" s="11"/>
      <c r="J156" s="11"/>
      <c r="K156" s="14"/>
      <c r="L156" s="12"/>
    </row>
    <row r="157" spans="1:12" ht="18.2" customHeight="1">
      <c r="A157" s="16"/>
      <c r="B157" s="17"/>
      <c r="C157" s="17"/>
      <c r="D157" s="17"/>
      <c r="E157" s="17"/>
      <c r="F157" s="12"/>
      <c r="G157" s="11"/>
      <c r="H157" s="11"/>
      <c r="I157" s="11"/>
      <c r="J157" s="11"/>
      <c r="K157" s="14"/>
      <c r="L157" s="12"/>
    </row>
    <row r="158" spans="1:12" ht="18.2" customHeight="1">
      <c r="A158" s="16"/>
      <c r="B158" s="17"/>
      <c r="C158" s="17"/>
      <c r="D158" s="17"/>
      <c r="E158" s="17"/>
      <c r="F158" s="3" t="s">
        <v>18</v>
      </c>
      <c r="G158" s="4">
        <f>SUM(H158:J158)</f>
        <v>0</v>
      </c>
      <c r="H158" s="4">
        <v>0</v>
      </c>
      <c r="I158" s="4">
        <v>0</v>
      </c>
      <c r="J158" s="4">
        <v>0</v>
      </c>
      <c r="K158" s="14"/>
      <c r="L158" s="12"/>
    </row>
    <row r="159" spans="1:12" ht="18" customHeight="1">
      <c r="A159" s="16"/>
      <c r="B159" s="17"/>
      <c r="C159" s="17"/>
      <c r="D159" s="17"/>
      <c r="E159" s="17"/>
      <c r="F159" s="3" t="s">
        <v>19</v>
      </c>
      <c r="G159" s="4">
        <f>SUM(H159:J159)</f>
        <v>11579.42</v>
      </c>
      <c r="H159" s="4">
        <v>11232.04</v>
      </c>
      <c r="I159" s="4">
        <v>347.38</v>
      </c>
      <c r="J159" s="4">
        <v>0</v>
      </c>
      <c r="K159" s="14"/>
      <c r="L159" s="12"/>
    </row>
    <row r="160" spans="1:12" ht="18.2" customHeight="1">
      <c r="A160" s="13" t="s">
        <v>60</v>
      </c>
      <c r="B160" s="13"/>
      <c r="C160" s="13"/>
      <c r="D160" s="13"/>
      <c r="E160" s="13"/>
      <c r="F160" s="12" t="s">
        <v>17</v>
      </c>
      <c r="G160" s="11">
        <f>SUM(G163:G164)</f>
        <v>92540</v>
      </c>
      <c r="H160" s="11">
        <f>SUM(H165)</f>
        <v>82450</v>
      </c>
      <c r="I160" s="11">
        <f>SUM(I165)</f>
        <v>10090</v>
      </c>
      <c r="J160" s="11">
        <f>SUM(J165)</f>
        <v>0</v>
      </c>
      <c r="K160" s="12" t="str">
        <f>IF(H164=0,"-","")</f>
        <v/>
      </c>
      <c r="L160" s="12" t="str">
        <f>IF(H164=0,"-","")</f>
        <v/>
      </c>
    </row>
    <row r="161" spans="1:12" ht="18.2" customHeight="1">
      <c r="A161" s="13"/>
      <c r="B161" s="13"/>
      <c r="C161" s="13"/>
      <c r="D161" s="13"/>
      <c r="E161" s="13"/>
      <c r="F161" s="12"/>
      <c r="G161" s="11"/>
      <c r="H161" s="11"/>
      <c r="I161" s="11"/>
      <c r="J161" s="11"/>
      <c r="K161" s="12"/>
      <c r="L161" s="12"/>
    </row>
    <row r="162" spans="1:12" ht="18.2" customHeight="1">
      <c r="A162" s="13"/>
      <c r="B162" s="13"/>
      <c r="C162" s="13"/>
      <c r="D162" s="13"/>
      <c r="E162" s="13"/>
      <c r="F162" s="12"/>
      <c r="G162" s="11"/>
      <c r="H162" s="11"/>
      <c r="I162" s="11"/>
      <c r="J162" s="11"/>
      <c r="K162" s="12"/>
      <c r="L162" s="12"/>
    </row>
    <row r="163" spans="1:12" ht="18.2" customHeight="1">
      <c r="A163" s="13"/>
      <c r="B163" s="13"/>
      <c r="C163" s="13"/>
      <c r="D163" s="13"/>
      <c r="E163" s="13"/>
      <c r="F163" s="3" t="s">
        <v>18</v>
      </c>
      <c r="G163" s="4">
        <f>SUM(H163:J163)</f>
        <v>7540</v>
      </c>
      <c r="H163" s="4">
        <f t="shared" ref="H163:J164" si="6">SUM(H168)</f>
        <v>0</v>
      </c>
      <c r="I163" s="4">
        <f t="shared" si="6"/>
        <v>7540</v>
      </c>
      <c r="J163" s="4">
        <f t="shared" si="6"/>
        <v>0</v>
      </c>
      <c r="K163" s="12"/>
      <c r="L163" s="12"/>
    </row>
    <row r="164" spans="1:12" ht="18.2" customHeight="1">
      <c r="A164" s="13"/>
      <c r="B164" s="13"/>
      <c r="C164" s="13"/>
      <c r="D164" s="13"/>
      <c r="E164" s="13"/>
      <c r="F164" s="3" t="s">
        <v>19</v>
      </c>
      <c r="G164" s="4">
        <f>SUM(H164:J164)</f>
        <v>85000</v>
      </c>
      <c r="H164" s="4">
        <f t="shared" si="6"/>
        <v>82450</v>
      </c>
      <c r="I164" s="4">
        <f t="shared" si="6"/>
        <v>2550</v>
      </c>
      <c r="J164" s="4">
        <f t="shared" si="6"/>
        <v>0</v>
      </c>
      <c r="K164" s="12"/>
      <c r="L164" s="12"/>
    </row>
    <row r="165" spans="1:12" ht="18.2" customHeight="1">
      <c r="A165" s="16" t="s">
        <v>127</v>
      </c>
      <c r="B165" s="17" t="s">
        <v>61</v>
      </c>
      <c r="C165" s="17" t="s">
        <v>62</v>
      </c>
      <c r="D165" s="17" t="s">
        <v>23</v>
      </c>
      <c r="E165" s="17" t="s">
        <v>33</v>
      </c>
      <c r="F165" s="12" t="s">
        <v>17</v>
      </c>
      <c r="G165" s="11">
        <f>SUM(G168:G169)</f>
        <v>92540</v>
      </c>
      <c r="H165" s="11">
        <f>SUM(H168:H169)</f>
        <v>82450</v>
      </c>
      <c r="I165" s="11">
        <f>SUM(I168:I169)</f>
        <v>10090</v>
      </c>
      <c r="J165" s="11">
        <f>SUM(J168:J169)</f>
        <v>0</v>
      </c>
      <c r="K165" s="14">
        <v>46846590.909999996</v>
      </c>
      <c r="L165" s="12">
        <v>42</v>
      </c>
    </row>
    <row r="166" spans="1:12" ht="18.2" customHeight="1">
      <c r="A166" s="16"/>
      <c r="B166" s="17"/>
      <c r="C166" s="17"/>
      <c r="D166" s="17"/>
      <c r="E166" s="17"/>
      <c r="F166" s="12"/>
      <c r="G166" s="11"/>
      <c r="H166" s="11"/>
      <c r="I166" s="11"/>
      <c r="J166" s="11"/>
      <c r="K166" s="14"/>
      <c r="L166" s="12"/>
    </row>
    <row r="167" spans="1:12" ht="18.2" customHeight="1">
      <c r="A167" s="16"/>
      <c r="B167" s="17"/>
      <c r="C167" s="17"/>
      <c r="D167" s="17"/>
      <c r="E167" s="17"/>
      <c r="F167" s="12"/>
      <c r="G167" s="11"/>
      <c r="H167" s="11"/>
      <c r="I167" s="11"/>
      <c r="J167" s="11"/>
      <c r="K167" s="14"/>
      <c r="L167" s="12"/>
    </row>
    <row r="168" spans="1:12" ht="18.2" customHeight="1">
      <c r="A168" s="16"/>
      <c r="B168" s="17"/>
      <c r="C168" s="17"/>
      <c r="D168" s="17"/>
      <c r="E168" s="17"/>
      <c r="F168" s="3" t="s">
        <v>18</v>
      </c>
      <c r="G168" s="4">
        <f>SUM(H168:J168)</f>
        <v>7540</v>
      </c>
      <c r="H168" s="4">
        <v>0</v>
      </c>
      <c r="I168" s="4">
        <v>7540</v>
      </c>
      <c r="J168" s="4">
        <v>0</v>
      </c>
      <c r="K168" s="14"/>
      <c r="L168" s="12"/>
    </row>
    <row r="169" spans="1:12" ht="18" customHeight="1">
      <c r="A169" s="16"/>
      <c r="B169" s="17"/>
      <c r="C169" s="17"/>
      <c r="D169" s="17"/>
      <c r="E169" s="17"/>
      <c r="F169" s="3" t="s">
        <v>19</v>
      </c>
      <c r="G169" s="4">
        <f>SUM(H169:J169)</f>
        <v>85000</v>
      </c>
      <c r="H169" s="4">
        <v>82450</v>
      </c>
      <c r="I169" s="4">
        <v>2550</v>
      </c>
      <c r="J169" s="4">
        <v>0</v>
      </c>
      <c r="K169" s="14"/>
      <c r="L169" s="12"/>
    </row>
    <row r="170" spans="1:12" ht="18.2" customHeight="1">
      <c r="A170" s="13" t="s">
        <v>63</v>
      </c>
      <c r="B170" s="13"/>
      <c r="C170" s="13"/>
      <c r="D170" s="13"/>
      <c r="E170" s="13"/>
      <c r="F170" s="12" t="s">
        <v>17</v>
      </c>
      <c r="G170" s="11">
        <f>SUM(G173:G174)</f>
        <v>78635</v>
      </c>
      <c r="H170" s="11">
        <f>SUM(H175)</f>
        <v>71620</v>
      </c>
      <c r="I170" s="11">
        <f>SUM(I175)</f>
        <v>7015</v>
      </c>
      <c r="J170" s="11">
        <f>SUM(J175)</f>
        <v>0</v>
      </c>
      <c r="K170" s="12" t="str">
        <f>IF(H174=0,"-","")</f>
        <v/>
      </c>
      <c r="L170" s="12" t="str">
        <f>IF(H174=0,"-","")</f>
        <v/>
      </c>
    </row>
    <row r="171" spans="1:12" ht="18.2" customHeight="1">
      <c r="A171" s="13"/>
      <c r="B171" s="13"/>
      <c r="C171" s="13"/>
      <c r="D171" s="13"/>
      <c r="E171" s="13"/>
      <c r="F171" s="12"/>
      <c r="G171" s="11"/>
      <c r="H171" s="11"/>
      <c r="I171" s="11"/>
      <c r="J171" s="11"/>
      <c r="K171" s="12"/>
      <c r="L171" s="12"/>
    </row>
    <row r="172" spans="1:12" ht="18.2" customHeight="1">
      <c r="A172" s="13"/>
      <c r="B172" s="13"/>
      <c r="C172" s="13"/>
      <c r="D172" s="13"/>
      <c r="E172" s="13"/>
      <c r="F172" s="12"/>
      <c r="G172" s="11"/>
      <c r="H172" s="11"/>
      <c r="I172" s="11"/>
      <c r="J172" s="11"/>
      <c r="K172" s="12"/>
      <c r="L172" s="12"/>
    </row>
    <row r="173" spans="1:12" ht="18.2" customHeight="1">
      <c r="A173" s="13"/>
      <c r="B173" s="13"/>
      <c r="C173" s="13"/>
      <c r="D173" s="13"/>
      <c r="E173" s="13"/>
      <c r="F173" s="3" t="s">
        <v>18</v>
      </c>
      <c r="G173" s="4">
        <f>SUM(H173:J173)</f>
        <v>4800</v>
      </c>
      <c r="H173" s="4">
        <f t="shared" ref="H173:J174" si="7">SUM(H178)</f>
        <v>0</v>
      </c>
      <c r="I173" s="4">
        <f t="shared" si="7"/>
        <v>4800</v>
      </c>
      <c r="J173" s="4">
        <f t="shared" si="7"/>
        <v>0</v>
      </c>
      <c r="K173" s="12"/>
      <c r="L173" s="12"/>
    </row>
    <row r="174" spans="1:12" ht="18.2" customHeight="1">
      <c r="A174" s="13"/>
      <c r="B174" s="13"/>
      <c r="C174" s="13"/>
      <c r="D174" s="13"/>
      <c r="E174" s="13"/>
      <c r="F174" s="3" t="s">
        <v>19</v>
      </c>
      <c r="G174" s="4">
        <f>SUM(H174:J174)</f>
        <v>73835</v>
      </c>
      <c r="H174" s="4">
        <f t="shared" si="7"/>
        <v>71620</v>
      </c>
      <c r="I174" s="4">
        <f t="shared" si="7"/>
        <v>2215</v>
      </c>
      <c r="J174" s="4">
        <f t="shared" si="7"/>
        <v>0</v>
      </c>
      <c r="K174" s="12"/>
      <c r="L174" s="12"/>
    </row>
    <row r="175" spans="1:12" ht="18.2" customHeight="1">
      <c r="A175" s="16">
        <v>1</v>
      </c>
      <c r="B175" s="17" t="s">
        <v>64</v>
      </c>
      <c r="C175" s="18" t="s">
        <v>65</v>
      </c>
      <c r="D175" s="17" t="s">
        <v>23</v>
      </c>
      <c r="E175" s="17" t="s">
        <v>24</v>
      </c>
      <c r="F175" s="12" t="s">
        <v>17</v>
      </c>
      <c r="G175" s="11">
        <f>SUM(G178:G179)</f>
        <v>78635</v>
      </c>
      <c r="H175" s="11">
        <f>SUM(H178:H179)</f>
        <v>71620</v>
      </c>
      <c r="I175" s="11">
        <f>SUM(I178:I179)</f>
        <v>7015</v>
      </c>
      <c r="J175" s="11">
        <f>SUM(J178:J179)</f>
        <v>0</v>
      </c>
      <c r="K175" s="14">
        <v>27759689.920000002</v>
      </c>
      <c r="L175" s="12">
        <v>31</v>
      </c>
    </row>
    <row r="176" spans="1:12" ht="18.2" customHeight="1">
      <c r="A176" s="16"/>
      <c r="B176" s="17"/>
      <c r="C176" s="19"/>
      <c r="D176" s="17"/>
      <c r="E176" s="17"/>
      <c r="F176" s="12"/>
      <c r="G176" s="11"/>
      <c r="H176" s="11"/>
      <c r="I176" s="11"/>
      <c r="J176" s="11"/>
      <c r="K176" s="14"/>
      <c r="L176" s="12"/>
    </row>
    <row r="177" spans="1:12" ht="18.2" customHeight="1">
      <c r="A177" s="16"/>
      <c r="B177" s="17"/>
      <c r="C177" s="19"/>
      <c r="D177" s="17"/>
      <c r="E177" s="17"/>
      <c r="F177" s="12"/>
      <c r="G177" s="11"/>
      <c r="H177" s="11"/>
      <c r="I177" s="11"/>
      <c r="J177" s="11"/>
      <c r="K177" s="14"/>
      <c r="L177" s="12"/>
    </row>
    <row r="178" spans="1:12" ht="18.2" customHeight="1">
      <c r="A178" s="16"/>
      <c r="B178" s="17"/>
      <c r="C178" s="19"/>
      <c r="D178" s="17"/>
      <c r="E178" s="17"/>
      <c r="F178" s="3" t="s">
        <v>18</v>
      </c>
      <c r="G178" s="4">
        <f>SUM(H178:J178)</f>
        <v>4800</v>
      </c>
      <c r="H178" s="4">
        <v>0</v>
      </c>
      <c r="I178" s="4">
        <v>4800</v>
      </c>
      <c r="J178" s="4">
        <v>0</v>
      </c>
      <c r="K178" s="14"/>
      <c r="L178" s="12"/>
    </row>
    <row r="179" spans="1:12" ht="51.75" customHeight="1">
      <c r="A179" s="16"/>
      <c r="B179" s="17"/>
      <c r="C179" s="20"/>
      <c r="D179" s="17"/>
      <c r="E179" s="17"/>
      <c r="F179" s="3" t="s">
        <v>19</v>
      </c>
      <c r="G179" s="4">
        <f>SUM(H179:J179)</f>
        <v>73835</v>
      </c>
      <c r="H179" s="4">
        <v>71620</v>
      </c>
      <c r="I179" s="4">
        <v>2215</v>
      </c>
      <c r="J179" s="4">
        <v>0</v>
      </c>
      <c r="K179" s="14"/>
      <c r="L179" s="12"/>
    </row>
    <row r="180" spans="1:12" ht="18.2" customHeight="1">
      <c r="A180" s="13" t="s">
        <v>66</v>
      </c>
      <c r="B180" s="13"/>
      <c r="C180" s="13"/>
      <c r="D180" s="13"/>
      <c r="E180" s="13"/>
      <c r="F180" s="12" t="s">
        <v>17</v>
      </c>
      <c r="G180" s="11">
        <f>SUM(G183:G184)</f>
        <v>79875</v>
      </c>
      <c r="H180" s="11">
        <f>SUM(H185,H190)</f>
        <v>72716</v>
      </c>
      <c r="I180" s="11">
        <f>SUM(I185,I190)</f>
        <v>7159</v>
      </c>
      <c r="J180" s="11">
        <f>SUM(J185,J190)</f>
        <v>0</v>
      </c>
      <c r="K180" s="12" t="str">
        <f>IF(H184=0,"-","")</f>
        <v/>
      </c>
      <c r="L180" s="12" t="str">
        <f>IF(H184=0,"-","")</f>
        <v/>
      </c>
    </row>
    <row r="181" spans="1:12" ht="18.2" customHeight="1">
      <c r="A181" s="13"/>
      <c r="B181" s="13"/>
      <c r="C181" s="13"/>
      <c r="D181" s="13"/>
      <c r="E181" s="13"/>
      <c r="F181" s="12"/>
      <c r="G181" s="11"/>
      <c r="H181" s="11"/>
      <c r="I181" s="11"/>
      <c r="J181" s="11"/>
      <c r="K181" s="12"/>
      <c r="L181" s="12"/>
    </row>
    <row r="182" spans="1:12" ht="18.2" customHeight="1">
      <c r="A182" s="13"/>
      <c r="B182" s="13"/>
      <c r="C182" s="13"/>
      <c r="D182" s="13"/>
      <c r="E182" s="13"/>
      <c r="F182" s="12"/>
      <c r="G182" s="11"/>
      <c r="H182" s="11"/>
      <c r="I182" s="11"/>
      <c r="J182" s="11"/>
      <c r="K182" s="12"/>
      <c r="L182" s="12"/>
    </row>
    <row r="183" spans="1:12" ht="18.2" customHeight="1">
      <c r="A183" s="13"/>
      <c r="B183" s="13"/>
      <c r="C183" s="13"/>
      <c r="D183" s="13"/>
      <c r="E183" s="13"/>
      <c r="F183" s="3" t="s">
        <v>18</v>
      </c>
      <c r="G183" s="4">
        <f>SUM(H183:J183)</f>
        <v>4875</v>
      </c>
      <c r="H183" s="4">
        <f t="shared" ref="H183:J184" si="8">SUM(H188,H193)</f>
        <v>0</v>
      </c>
      <c r="I183" s="4">
        <f t="shared" si="8"/>
        <v>4875</v>
      </c>
      <c r="J183" s="4">
        <f t="shared" si="8"/>
        <v>0</v>
      </c>
      <c r="K183" s="12"/>
      <c r="L183" s="12"/>
    </row>
    <row r="184" spans="1:12" ht="18.2" customHeight="1">
      <c r="A184" s="13"/>
      <c r="B184" s="13"/>
      <c r="C184" s="13"/>
      <c r="D184" s="13"/>
      <c r="E184" s="13"/>
      <c r="F184" s="3" t="s">
        <v>19</v>
      </c>
      <c r="G184" s="4">
        <f>SUM(H184:J184)</f>
        <v>75000</v>
      </c>
      <c r="H184" s="4">
        <f t="shared" si="8"/>
        <v>72716</v>
      </c>
      <c r="I184" s="4">
        <f t="shared" si="8"/>
        <v>2284</v>
      </c>
      <c r="J184" s="4">
        <f t="shared" si="8"/>
        <v>0</v>
      </c>
      <c r="K184" s="12"/>
      <c r="L184" s="12"/>
    </row>
    <row r="185" spans="1:12" ht="18.2" customHeight="1">
      <c r="A185" s="16" t="s">
        <v>127</v>
      </c>
      <c r="B185" s="17" t="s">
        <v>67</v>
      </c>
      <c r="C185" s="17" t="s">
        <v>68</v>
      </c>
      <c r="D185" s="17" t="s">
        <v>23</v>
      </c>
      <c r="E185" s="17" t="s">
        <v>24</v>
      </c>
      <c r="F185" s="12" t="s">
        <v>17</v>
      </c>
      <c r="G185" s="11">
        <f>SUM(G188:G189)</f>
        <v>37275</v>
      </c>
      <c r="H185" s="11">
        <f>SUM(H188:H189)</f>
        <v>33950</v>
      </c>
      <c r="I185" s="11">
        <f>SUM(I188:I189)</f>
        <v>3325</v>
      </c>
      <c r="J185" s="11">
        <f>SUM(J188:J189)</f>
        <v>0</v>
      </c>
      <c r="K185" s="14">
        <v>16724137.93</v>
      </c>
      <c r="L185" s="12">
        <v>22</v>
      </c>
    </row>
    <row r="186" spans="1:12" ht="18.2" customHeight="1">
      <c r="A186" s="16"/>
      <c r="B186" s="17"/>
      <c r="C186" s="17"/>
      <c r="D186" s="17"/>
      <c r="E186" s="17"/>
      <c r="F186" s="12"/>
      <c r="G186" s="11"/>
      <c r="H186" s="11"/>
      <c r="I186" s="11"/>
      <c r="J186" s="11"/>
      <c r="K186" s="14"/>
      <c r="L186" s="12"/>
    </row>
    <row r="187" spans="1:12" ht="18.2" customHeight="1">
      <c r="A187" s="16"/>
      <c r="B187" s="17"/>
      <c r="C187" s="17"/>
      <c r="D187" s="17"/>
      <c r="E187" s="17"/>
      <c r="F187" s="12"/>
      <c r="G187" s="11"/>
      <c r="H187" s="11"/>
      <c r="I187" s="11"/>
      <c r="J187" s="11"/>
      <c r="K187" s="14"/>
      <c r="L187" s="12"/>
    </row>
    <row r="188" spans="1:12" ht="18.2" customHeight="1">
      <c r="A188" s="16"/>
      <c r="B188" s="17"/>
      <c r="C188" s="17"/>
      <c r="D188" s="17"/>
      <c r="E188" s="17"/>
      <c r="F188" s="3" t="s">
        <v>18</v>
      </c>
      <c r="G188" s="4">
        <f>SUM(H188:J188)</f>
        <v>2275</v>
      </c>
      <c r="H188" s="4">
        <v>0</v>
      </c>
      <c r="I188" s="4">
        <v>2275</v>
      </c>
      <c r="J188" s="4">
        <v>0</v>
      </c>
      <c r="K188" s="14"/>
      <c r="L188" s="12"/>
    </row>
    <row r="189" spans="1:12" ht="18.2" customHeight="1">
      <c r="A189" s="16"/>
      <c r="B189" s="17"/>
      <c r="C189" s="17"/>
      <c r="D189" s="17"/>
      <c r="E189" s="17"/>
      <c r="F189" s="3" t="s">
        <v>19</v>
      </c>
      <c r="G189" s="4">
        <f>SUM(H189:J189)</f>
        <v>35000</v>
      </c>
      <c r="H189" s="4">
        <v>33950</v>
      </c>
      <c r="I189" s="4">
        <v>1050</v>
      </c>
      <c r="J189" s="4">
        <v>0</v>
      </c>
      <c r="K189" s="14"/>
      <c r="L189" s="12"/>
    </row>
    <row r="190" spans="1:12" ht="18.2" customHeight="1">
      <c r="A190" s="16" t="s">
        <v>128</v>
      </c>
      <c r="B190" s="17" t="s">
        <v>67</v>
      </c>
      <c r="C190" s="17" t="s">
        <v>69</v>
      </c>
      <c r="D190" s="17" t="s">
        <v>23</v>
      </c>
      <c r="E190" s="17" t="s">
        <v>24</v>
      </c>
      <c r="F190" s="12" t="s">
        <v>17</v>
      </c>
      <c r="G190" s="11">
        <f>SUM(G193:G194)</f>
        <v>42600</v>
      </c>
      <c r="H190" s="11">
        <f>SUM(H193:H194)</f>
        <v>38766</v>
      </c>
      <c r="I190" s="11">
        <f>SUM(I193:I194)</f>
        <v>3834</v>
      </c>
      <c r="J190" s="11">
        <f>SUM(J193:J194)</f>
        <v>0</v>
      </c>
      <c r="K190" s="14">
        <v>50345454.549999997</v>
      </c>
      <c r="L190" s="12">
        <v>44</v>
      </c>
    </row>
    <row r="191" spans="1:12" ht="18.2" customHeight="1">
      <c r="A191" s="16"/>
      <c r="B191" s="17"/>
      <c r="C191" s="17"/>
      <c r="D191" s="17"/>
      <c r="E191" s="17"/>
      <c r="F191" s="12"/>
      <c r="G191" s="11"/>
      <c r="H191" s="11"/>
      <c r="I191" s="11"/>
      <c r="J191" s="11"/>
      <c r="K191" s="14"/>
      <c r="L191" s="12"/>
    </row>
    <row r="192" spans="1:12" ht="18.2" customHeight="1">
      <c r="A192" s="16"/>
      <c r="B192" s="17"/>
      <c r="C192" s="17"/>
      <c r="D192" s="17"/>
      <c r="E192" s="17"/>
      <c r="F192" s="12"/>
      <c r="G192" s="11"/>
      <c r="H192" s="11"/>
      <c r="I192" s="11"/>
      <c r="J192" s="11"/>
      <c r="K192" s="14"/>
      <c r="L192" s="12"/>
    </row>
    <row r="193" spans="1:12" ht="18.2" customHeight="1">
      <c r="A193" s="16"/>
      <c r="B193" s="17"/>
      <c r="C193" s="17"/>
      <c r="D193" s="17"/>
      <c r="E193" s="17"/>
      <c r="F193" s="3" t="s">
        <v>18</v>
      </c>
      <c r="G193" s="4">
        <f>SUM(H193:J193)</f>
        <v>2600</v>
      </c>
      <c r="H193" s="4">
        <v>0</v>
      </c>
      <c r="I193" s="4">
        <v>2600</v>
      </c>
      <c r="J193" s="4">
        <v>0</v>
      </c>
      <c r="K193" s="14"/>
      <c r="L193" s="12"/>
    </row>
    <row r="194" spans="1:12" ht="18.2" customHeight="1">
      <c r="A194" s="16"/>
      <c r="B194" s="17"/>
      <c r="C194" s="17"/>
      <c r="D194" s="17"/>
      <c r="E194" s="17"/>
      <c r="F194" s="3" t="s">
        <v>19</v>
      </c>
      <c r="G194" s="4">
        <f>SUM(H194:J194)</f>
        <v>40000</v>
      </c>
      <c r="H194" s="4">
        <v>38766</v>
      </c>
      <c r="I194" s="4">
        <v>1234</v>
      </c>
      <c r="J194" s="4">
        <v>0</v>
      </c>
      <c r="K194" s="14"/>
      <c r="L194" s="12"/>
    </row>
    <row r="195" spans="1:12" ht="18.2" customHeight="1">
      <c r="A195" s="13" t="s">
        <v>70</v>
      </c>
      <c r="B195" s="13"/>
      <c r="C195" s="13"/>
      <c r="D195" s="13"/>
      <c r="E195" s="13"/>
      <c r="F195" s="12" t="s">
        <v>17</v>
      </c>
      <c r="G195" s="11">
        <f>SUM(G198:G199)</f>
        <v>102522.67</v>
      </c>
      <c r="H195" s="11">
        <f>SUM(H200,H205)</f>
        <v>93571.7</v>
      </c>
      <c r="I195" s="11">
        <f>SUM(I200,I205)</f>
        <v>8950.9699999999993</v>
      </c>
      <c r="J195" s="11">
        <f>SUM(J200,J205)</f>
        <v>0</v>
      </c>
      <c r="K195" s="12" t="str">
        <f>IF(H199=0,"-","")</f>
        <v/>
      </c>
      <c r="L195" s="12" t="str">
        <f>IF(H199=0,"-","")</f>
        <v/>
      </c>
    </row>
    <row r="196" spans="1:12" ht="18.2" customHeight="1">
      <c r="A196" s="13"/>
      <c r="B196" s="13"/>
      <c r="C196" s="13"/>
      <c r="D196" s="13"/>
      <c r="E196" s="13"/>
      <c r="F196" s="12"/>
      <c r="G196" s="11"/>
      <c r="H196" s="11"/>
      <c r="I196" s="11"/>
      <c r="J196" s="11"/>
      <c r="K196" s="12"/>
      <c r="L196" s="12"/>
    </row>
    <row r="197" spans="1:12" ht="18.2" customHeight="1">
      <c r="A197" s="13"/>
      <c r="B197" s="13"/>
      <c r="C197" s="13"/>
      <c r="D197" s="13"/>
      <c r="E197" s="13"/>
      <c r="F197" s="12"/>
      <c r="G197" s="11"/>
      <c r="H197" s="11"/>
      <c r="I197" s="11"/>
      <c r="J197" s="11"/>
      <c r="K197" s="12"/>
      <c r="L197" s="12"/>
    </row>
    <row r="198" spans="1:12" ht="18.2" customHeight="1">
      <c r="A198" s="13"/>
      <c r="B198" s="13"/>
      <c r="C198" s="13"/>
      <c r="D198" s="13"/>
      <c r="E198" s="13"/>
      <c r="F198" s="3" t="s">
        <v>18</v>
      </c>
      <c r="G198" s="4">
        <f>SUM(H198:J198)</f>
        <v>6056.98</v>
      </c>
      <c r="H198" s="4">
        <f t="shared" ref="H198:J199" si="9">SUM(H203,H208)</f>
        <v>0</v>
      </c>
      <c r="I198" s="4">
        <f t="shared" si="9"/>
        <v>6056.98</v>
      </c>
      <c r="J198" s="4">
        <f t="shared" si="9"/>
        <v>0</v>
      </c>
      <c r="K198" s="12"/>
      <c r="L198" s="12"/>
    </row>
    <row r="199" spans="1:12" ht="18.2" customHeight="1">
      <c r="A199" s="13"/>
      <c r="B199" s="13"/>
      <c r="C199" s="13"/>
      <c r="D199" s="13"/>
      <c r="E199" s="13"/>
      <c r="F199" s="3" t="s">
        <v>19</v>
      </c>
      <c r="G199" s="4">
        <f>SUM(H199:J199)</f>
        <v>96465.69</v>
      </c>
      <c r="H199" s="4">
        <f t="shared" si="9"/>
        <v>93571.7</v>
      </c>
      <c r="I199" s="4">
        <f t="shared" si="9"/>
        <v>2893.99</v>
      </c>
      <c r="J199" s="4">
        <f t="shared" si="9"/>
        <v>0</v>
      </c>
      <c r="K199" s="12"/>
      <c r="L199" s="12"/>
    </row>
    <row r="200" spans="1:12" ht="18.2" customHeight="1">
      <c r="A200" s="16" t="s">
        <v>127</v>
      </c>
      <c r="B200" s="17" t="s">
        <v>71</v>
      </c>
      <c r="C200" s="17" t="s">
        <v>72</v>
      </c>
      <c r="D200" s="17" t="s">
        <v>23</v>
      </c>
      <c r="E200" s="17" t="s">
        <v>33</v>
      </c>
      <c r="F200" s="12" t="s">
        <v>17</v>
      </c>
      <c r="G200" s="11">
        <f>SUM(G203:G204)</f>
        <v>85200</v>
      </c>
      <c r="H200" s="11">
        <f>SUM(H203:H204)</f>
        <v>77600</v>
      </c>
      <c r="I200" s="11">
        <f>SUM(I203:I204)</f>
        <v>7600</v>
      </c>
      <c r="J200" s="11">
        <f>SUM(J203:J204)</f>
        <v>0</v>
      </c>
      <c r="K200" s="14">
        <v>27038327.530000001</v>
      </c>
      <c r="L200" s="12">
        <v>30</v>
      </c>
    </row>
    <row r="201" spans="1:12" ht="18.2" customHeight="1">
      <c r="A201" s="16"/>
      <c r="B201" s="17"/>
      <c r="C201" s="17"/>
      <c r="D201" s="17"/>
      <c r="E201" s="17"/>
      <c r="F201" s="12"/>
      <c r="G201" s="11"/>
      <c r="H201" s="11"/>
      <c r="I201" s="11"/>
      <c r="J201" s="11"/>
      <c r="K201" s="14"/>
      <c r="L201" s="12"/>
    </row>
    <row r="202" spans="1:12" ht="18.2" customHeight="1">
      <c r="A202" s="16"/>
      <c r="B202" s="17"/>
      <c r="C202" s="17"/>
      <c r="D202" s="17"/>
      <c r="E202" s="17"/>
      <c r="F202" s="12"/>
      <c r="G202" s="11"/>
      <c r="H202" s="11"/>
      <c r="I202" s="11"/>
      <c r="J202" s="11"/>
      <c r="K202" s="14"/>
      <c r="L202" s="12"/>
    </row>
    <row r="203" spans="1:12" ht="18.2" customHeight="1">
      <c r="A203" s="16"/>
      <c r="B203" s="17"/>
      <c r="C203" s="17"/>
      <c r="D203" s="17"/>
      <c r="E203" s="17"/>
      <c r="F203" s="3" t="s">
        <v>18</v>
      </c>
      <c r="G203" s="4">
        <f>SUM(H203:J203)</f>
        <v>5200</v>
      </c>
      <c r="H203" s="4">
        <v>0</v>
      </c>
      <c r="I203" s="4">
        <v>5200</v>
      </c>
      <c r="J203" s="4">
        <v>0</v>
      </c>
      <c r="K203" s="14"/>
      <c r="L203" s="12"/>
    </row>
    <row r="204" spans="1:12" ht="19.5" customHeight="1">
      <c r="A204" s="16"/>
      <c r="B204" s="17"/>
      <c r="C204" s="17"/>
      <c r="D204" s="17"/>
      <c r="E204" s="17"/>
      <c r="F204" s="3" t="s">
        <v>19</v>
      </c>
      <c r="G204" s="4">
        <f>SUM(H204:J204)</f>
        <v>80000</v>
      </c>
      <c r="H204" s="4">
        <v>77600</v>
      </c>
      <c r="I204" s="4">
        <v>2400</v>
      </c>
      <c r="J204" s="4">
        <v>0</v>
      </c>
      <c r="K204" s="14"/>
      <c r="L204" s="12"/>
    </row>
    <row r="205" spans="1:12" ht="18.2" customHeight="1">
      <c r="A205" s="16" t="s">
        <v>128</v>
      </c>
      <c r="B205" s="17" t="s">
        <v>71</v>
      </c>
      <c r="C205" s="17" t="s">
        <v>73</v>
      </c>
      <c r="D205" s="17" t="s">
        <v>23</v>
      </c>
      <c r="E205" s="17" t="s">
        <v>24</v>
      </c>
      <c r="F205" s="12" t="s">
        <v>17</v>
      </c>
      <c r="G205" s="11">
        <f>SUM(G208:G209)</f>
        <v>17322.670000000002</v>
      </c>
      <c r="H205" s="11">
        <f>SUM(H208:H209)</f>
        <v>15971.7</v>
      </c>
      <c r="I205" s="11">
        <f>SUM(I208:I209)</f>
        <v>1350.97</v>
      </c>
      <c r="J205" s="11">
        <f>SUM(J208:J209)</f>
        <v>0</v>
      </c>
      <c r="K205" s="14">
        <v>55074827.590000004</v>
      </c>
      <c r="L205" s="12">
        <v>46</v>
      </c>
    </row>
    <row r="206" spans="1:12" ht="18.2" customHeight="1">
      <c r="A206" s="16"/>
      <c r="B206" s="17"/>
      <c r="C206" s="17"/>
      <c r="D206" s="17"/>
      <c r="E206" s="17"/>
      <c r="F206" s="12"/>
      <c r="G206" s="11"/>
      <c r="H206" s="11"/>
      <c r="I206" s="11"/>
      <c r="J206" s="11"/>
      <c r="K206" s="14"/>
      <c r="L206" s="12"/>
    </row>
    <row r="207" spans="1:12" ht="18.2" customHeight="1">
      <c r="A207" s="16"/>
      <c r="B207" s="17"/>
      <c r="C207" s="17"/>
      <c r="D207" s="17"/>
      <c r="E207" s="17"/>
      <c r="F207" s="12"/>
      <c r="G207" s="11"/>
      <c r="H207" s="11"/>
      <c r="I207" s="11"/>
      <c r="J207" s="11"/>
      <c r="K207" s="14"/>
      <c r="L207" s="12"/>
    </row>
    <row r="208" spans="1:12" ht="18.2" customHeight="1">
      <c r="A208" s="16"/>
      <c r="B208" s="17"/>
      <c r="C208" s="17"/>
      <c r="D208" s="17"/>
      <c r="E208" s="17"/>
      <c r="F208" s="3" t="s">
        <v>18</v>
      </c>
      <c r="G208" s="4">
        <f>SUM(H208:J208)</f>
        <v>856.98</v>
      </c>
      <c r="H208" s="4">
        <v>0</v>
      </c>
      <c r="I208" s="4">
        <v>856.98</v>
      </c>
      <c r="J208" s="4">
        <v>0</v>
      </c>
      <c r="K208" s="14"/>
      <c r="L208" s="12"/>
    </row>
    <row r="209" spans="1:12" ht="16.5" customHeight="1">
      <c r="A209" s="16"/>
      <c r="B209" s="17"/>
      <c r="C209" s="17"/>
      <c r="D209" s="17"/>
      <c r="E209" s="17"/>
      <c r="F209" s="3" t="s">
        <v>19</v>
      </c>
      <c r="G209" s="4">
        <f>SUM(H209:J209)</f>
        <v>16465.690000000002</v>
      </c>
      <c r="H209" s="4">
        <v>15971.7</v>
      </c>
      <c r="I209" s="4">
        <v>493.99</v>
      </c>
      <c r="J209" s="4">
        <v>0</v>
      </c>
      <c r="K209" s="14"/>
      <c r="L209" s="12"/>
    </row>
    <row r="210" spans="1:12" ht="18.2" customHeight="1">
      <c r="A210" s="13" t="s">
        <v>74</v>
      </c>
      <c r="B210" s="13"/>
      <c r="C210" s="13"/>
      <c r="D210" s="13"/>
      <c r="E210" s="13"/>
      <c r="F210" s="12" t="s">
        <v>17</v>
      </c>
      <c r="G210" s="11">
        <f>SUM(G213:G214)</f>
        <v>31950</v>
      </c>
      <c r="H210" s="11">
        <f>SUM(H215)</f>
        <v>29100</v>
      </c>
      <c r="I210" s="11">
        <f>SUM(I215)</f>
        <v>2850</v>
      </c>
      <c r="J210" s="11">
        <f>SUM(J215)</f>
        <v>0</v>
      </c>
      <c r="K210" s="12" t="str">
        <f>IF(H214=0,"-","")</f>
        <v/>
      </c>
      <c r="L210" s="12" t="str">
        <f>IF(H214=0,"-","")</f>
        <v/>
      </c>
    </row>
    <row r="211" spans="1:12" ht="18.2" customHeight="1">
      <c r="A211" s="13"/>
      <c r="B211" s="13"/>
      <c r="C211" s="13"/>
      <c r="D211" s="13"/>
      <c r="E211" s="13"/>
      <c r="F211" s="12"/>
      <c r="G211" s="11"/>
      <c r="H211" s="11"/>
      <c r="I211" s="11"/>
      <c r="J211" s="11"/>
      <c r="K211" s="12"/>
      <c r="L211" s="12"/>
    </row>
    <row r="212" spans="1:12" ht="18.2" customHeight="1">
      <c r="A212" s="13"/>
      <c r="B212" s="13"/>
      <c r="C212" s="13"/>
      <c r="D212" s="13"/>
      <c r="E212" s="13"/>
      <c r="F212" s="12"/>
      <c r="G212" s="11"/>
      <c r="H212" s="11"/>
      <c r="I212" s="11"/>
      <c r="J212" s="11"/>
      <c r="K212" s="12"/>
      <c r="L212" s="12"/>
    </row>
    <row r="213" spans="1:12" ht="18.2" customHeight="1">
      <c r="A213" s="13"/>
      <c r="B213" s="13"/>
      <c r="C213" s="13"/>
      <c r="D213" s="13"/>
      <c r="E213" s="13"/>
      <c r="F213" s="3" t="s">
        <v>18</v>
      </c>
      <c r="G213" s="4">
        <f>SUM(H213:J213)</f>
        <v>1950</v>
      </c>
      <c r="H213" s="4">
        <f t="shared" ref="H213:J214" si="10">SUM(H218)</f>
        <v>0</v>
      </c>
      <c r="I213" s="4">
        <f t="shared" si="10"/>
        <v>1950</v>
      </c>
      <c r="J213" s="4">
        <f t="shared" si="10"/>
        <v>0</v>
      </c>
      <c r="K213" s="12"/>
      <c r="L213" s="12"/>
    </row>
    <row r="214" spans="1:12" ht="18.2" customHeight="1">
      <c r="A214" s="13"/>
      <c r="B214" s="13"/>
      <c r="C214" s="13"/>
      <c r="D214" s="13"/>
      <c r="E214" s="13"/>
      <c r="F214" s="3" t="s">
        <v>19</v>
      </c>
      <c r="G214" s="4">
        <f>SUM(H214:J214)</f>
        <v>30000</v>
      </c>
      <c r="H214" s="4">
        <f t="shared" si="10"/>
        <v>29100</v>
      </c>
      <c r="I214" s="4">
        <f t="shared" si="10"/>
        <v>900</v>
      </c>
      <c r="J214" s="4">
        <f t="shared" si="10"/>
        <v>0</v>
      </c>
      <c r="K214" s="12"/>
      <c r="L214" s="12"/>
    </row>
    <row r="215" spans="1:12" ht="18.2" customHeight="1">
      <c r="A215" s="16" t="s">
        <v>127</v>
      </c>
      <c r="B215" s="17" t="s">
        <v>75</v>
      </c>
      <c r="C215" s="17" t="s">
        <v>76</v>
      </c>
      <c r="D215" s="17" t="s">
        <v>23</v>
      </c>
      <c r="E215" s="17" t="s">
        <v>24</v>
      </c>
      <c r="F215" s="12" t="s">
        <v>17</v>
      </c>
      <c r="G215" s="11">
        <f>SUM(G218:G219)</f>
        <v>31950</v>
      </c>
      <c r="H215" s="11">
        <f>SUM(H218:H219)</f>
        <v>29100</v>
      </c>
      <c r="I215" s="11">
        <f>SUM(I218:I219)</f>
        <v>2850</v>
      </c>
      <c r="J215" s="11">
        <f>SUM(J218:J219)</f>
        <v>0</v>
      </c>
      <c r="K215" s="14">
        <v>32696629.210000001</v>
      </c>
      <c r="L215" s="12">
        <v>34</v>
      </c>
    </row>
    <row r="216" spans="1:12" ht="18.2" customHeight="1">
      <c r="A216" s="16"/>
      <c r="B216" s="17"/>
      <c r="C216" s="17"/>
      <c r="D216" s="17"/>
      <c r="E216" s="17"/>
      <c r="F216" s="12"/>
      <c r="G216" s="11"/>
      <c r="H216" s="11"/>
      <c r="I216" s="11"/>
      <c r="J216" s="11"/>
      <c r="K216" s="14"/>
      <c r="L216" s="12"/>
    </row>
    <row r="217" spans="1:12" ht="18.2" customHeight="1">
      <c r="A217" s="16"/>
      <c r="B217" s="17"/>
      <c r="C217" s="17"/>
      <c r="D217" s="17"/>
      <c r="E217" s="17"/>
      <c r="F217" s="12"/>
      <c r="G217" s="11"/>
      <c r="H217" s="11"/>
      <c r="I217" s="11"/>
      <c r="J217" s="11"/>
      <c r="K217" s="14"/>
      <c r="L217" s="12"/>
    </row>
    <row r="218" spans="1:12" ht="18.2" customHeight="1">
      <c r="A218" s="16"/>
      <c r="B218" s="17"/>
      <c r="C218" s="17"/>
      <c r="D218" s="17"/>
      <c r="E218" s="17"/>
      <c r="F218" s="3" t="s">
        <v>18</v>
      </c>
      <c r="G218" s="4">
        <f>SUM(H218:J218)</f>
        <v>1950</v>
      </c>
      <c r="H218" s="4">
        <v>0</v>
      </c>
      <c r="I218" s="4">
        <v>1950</v>
      </c>
      <c r="J218" s="4">
        <v>0</v>
      </c>
      <c r="K218" s="14"/>
      <c r="L218" s="12"/>
    </row>
    <row r="219" spans="1:12" ht="18.2" customHeight="1">
      <c r="A219" s="16"/>
      <c r="B219" s="17"/>
      <c r="C219" s="17"/>
      <c r="D219" s="17"/>
      <c r="E219" s="17"/>
      <c r="F219" s="3" t="s">
        <v>19</v>
      </c>
      <c r="G219" s="4">
        <f>SUM(H219:J219)</f>
        <v>30000</v>
      </c>
      <c r="H219" s="4">
        <v>29100</v>
      </c>
      <c r="I219" s="4">
        <v>900</v>
      </c>
      <c r="J219" s="4">
        <v>0</v>
      </c>
      <c r="K219" s="14"/>
      <c r="L219" s="12"/>
    </row>
    <row r="220" spans="1:12" ht="18.2" customHeight="1">
      <c r="A220" s="13" t="s">
        <v>77</v>
      </c>
      <c r="B220" s="13"/>
      <c r="C220" s="13"/>
      <c r="D220" s="13"/>
      <c r="E220" s="13"/>
      <c r="F220" s="12" t="s">
        <v>17</v>
      </c>
      <c r="G220" s="11">
        <f>SUM(G223:G224)</f>
        <v>97434.949999999983</v>
      </c>
      <c r="H220" s="11">
        <f>SUM(H225,H230,H235)</f>
        <v>92241.26999999999</v>
      </c>
      <c r="I220" s="11">
        <f>SUM(I225,I230,I235)</f>
        <v>5193.68</v>
      </c>
      <c r="J220" s="11">
        <f>SUM(J225,J230,J235)</f>
        <v>0</v>
      </c>
      <c r="K220" s="12" t="str">
        <f>IF(H224=0,"-","")</f>
        <v/>
      </c>
      <c r="L220" s="12" t="str">
        <f>IF(H224=0,"-","")</f>
        <v/>
      </c>
    </row>
    <row r="221" spans="1:12" ht="18.2" customHeight="1">
      <c r="A221" s="13"/>
      <c r="B221" s="13"/>
      <c r="C221" s="13"/>
      <c r="D221" s="13"/>
      <c r="E221" s="13"/>
      <c r="F221" s="12"/>
      <c r="G221" s="11"/>
      <c r="H221" s="11"/>
      <c r="I221" s="11"/>
      <c r="J221" s="11"/>
      <c r="K221" s="12"/>
      <c r="L221" s="12"/>
    </row>
    <row r="222" spans="1:12" ht="18.2" customHeight="1">
      <c r="A222" s="13"/>
      <c r="B222" s="13"/>
      <c r="C222" s="13"/>
      <c r="D222" s="13"/>
      <c r="E222" s="13"/>
      <c r="F222" s="12"/>
      <c r="G222" s="11"/>
      <c r="H222" s="11"/>
      <c r="I222" s="11"/>
      <c r="J222" s="11"/>
      <c r="K222" s="12"/>
      <c r="L222" s="12"/>
    </row>
    <row r="223" spans="1:12" ht="18.2" customHeight="1">
      <c r="A223" s="13"/>
      <c r="B223" s="13"/>
      <c r="C223" s="13"/>
      <c r="D223" s="13"/>
      <c r="E223" s="13"/>
      <c r="F223" s="3" t="s">
        <v>18</v>
      </c>
      <c r="G223" s="4">
        <f>SUM(H223:J223)</f>
        <v>2275</v>
      </c>
      <c r="H223" s="4">
        <f t="shared" ref="H223:J224" si="11">SUM(H228,H233,H238)</f>
        <v>0</v>
      </c>
      <c r="I223" s="4">
        <f t="shared" si="11"/>
        <v>2275</v>
      </c>
      <c r="J223" s="4">
        <f t="shared" si="11"/>
        <v>0</v>
      </c>
      <c r="K223" s="12"/>
      <c r="L223" s="12"/>
    </row>
    <row r="224" spans="1:12" ht="18.2" customHeight="1">
      <c r="A224" s="13"/>
      <c r="B224" s="13"/>
      <c r="C224" s="13"/>
      <c r="D224" s="13"/>
      <c r="E224" s="13"/>
      <c r="F224" s="3" t="s">
        <v>19</v>
      </c>
      <c r="G224" s="4">
        <f>SUM(H224:J224)</f>
        <v>95159.949999999983</v>
      </c>
      <c r="H224" s="4">
        <f t="shared" si="11"/>
        <v>92241.26999999999</v>
      </c>
      <c r="I224" s="4">
        <f t="shared" si="11"/>
        <v>2918.6800000000003</v>
      </c>
      <c r="J224" s="4">
        <f t="shared" si="11"/>
        <v>0</v>
      </c>
      <c r="K224" s="12"/>
      <c r="L224" s="12"/>
    </row>
    <row r="225" spans="1:12" ht="18.2" customHeight="1">
      <c r="A225" s="16" t="s">
        <v>127</v>
      </c>
      <c r="B225" s="17" t="s">
        <v>78</v>
      </c>
      <c r="C225" s="17" t="s">
        <v>79</v>
      </c>
      <c r="D225" s="17" t="s">
        <v>23</v>
      </c>
      <c r="E225" s="17" t="s">
        <v>24</v>
      </c>
      <c r="F225" s="12" t="s">
        <v>17</v>
      </c>
      <c r="G225" s="11">
        <f>SUM(G228:G229)</f>
        <v>21300</v>
      </c>
      <c r="H225" s="11">
        <f>SUM(H228:H229)</f>
        <v>19336</v>
      </c>
      <c r="I225" s="11">
        <f>SUM(I228:I229)</f>
        <v>1964</v>
      </c>
      <c r="J225" s="11">
        <f>SUM(J228:J229)</f>
        <v>0</v>
      </c>
      <c r="K225" s="14">
        <v>21017391.300000001</v>
      </c>
      <c r="L225" s="12">
        <v>24</v>
      </c>
    </row>
    <row r="226" spans="1:12" ht="18.2" customHeight="1">
      <c r="A226" s="16"/>
      <c r="B226" s="17"/>
      <c r="C226" s="17"/>
      <c r="D226" s="17"/>
      <c r="E226" s="17"/>
      <c r="F226" s="12"/>
      <c r="G226" s="11"/>
      <c r="H226" s="11"/>
      <c r="I226" s="11"/>
      <c r="J226" s="11"/>
      <c r="K226" s="14"/>
      <c r="L226" s="12"/>
    </row>
    <row r="227" spans="1:12" ht="18.2" customHeight="1">
      <c r="A227" s="16"/>
      <c r="B227" s="17"/>
      <c r="C227" s="17"/>
      <c r="D227" s="17"/>
      <c r="E227" s="17"/>
      <c r="F227" s="12"/>
      <c r="G227" s="11"/>
      <c r="H227" s="11"/>
      <c r="I227" s="11"/>
      <c r="J227" s="11"/>
      <c r="K227" s="14"/>
      <c r="L227" s="12"/>
    </row>
    <row r="228" spans="1:12" ht="18.2" customHeight="1">
      <c r="A228" s="16"/>
      <c r="B228" s="17"/>
      <c r="C228" s="17"/>
      <c r="D228" s="17"/>
      <c r="E228" s="17"/>
      <c r="F228" s="3" t="s">
        <v>18</v>
      </c>
      <c r="G228" s="4">
        <f>SUM(H228:J228)</f>
        <v>1300</v>
      </c>
      <c r="H228" s="4">
        <v>0</v>
      </c>
      <c r="I228" s="4">
        <v>1300</v>
      </c>
      <c r="J228" s="4">
        <v>0</v>
      </c>
      <c r="K228" s="14"/>
      <c r="L228" s="12"/>
    </row>
    <row r="229" spans="1:12" ht="18.2" customHeight="1">
      <c r="A229" s="16"/>
      <c r="B229" s="17"/>
      <c r="C229" s="17"/>
      <c r="D229" s="17"/>
      <c r="E229" s="17"/>
      <c r="F229" s="3" t="s">
        <v>19</v>
      </c>
      <c r="G229" s="4">
        <f>SUM(H229:J229)</f>
        <v>20000</v>
      </c>
      <c r="H229" s="4">
        <v>19336</v>
      </c>
      <c r="I229" s="4">
        <v>664</v>
      </c>
      <c r="J229" s="4">
        <v>0</v>
      </c>
      <c r="K229" s="14"/>
      <c r="L229" s="12"/>
    </row>
    <row r="230" spans="1:12" ht="18.2" customHeight="1">
      <c r="A230" s="16" t="s">
        <v>128</v>
      </c>
      <c r="B230" s="17" t="s">
        <v>78</v>
      </c>
      <c r="C230" s="17" t="s">
        <v>80</v>
      </c>
      <c r="D230" s="17" t="s">
        <v>23</v>
      </c>
      <c r="E230" s="17" t="s">
        <v>24</v>
      </c>
      <c r="F230" s="12" t="s">
        <v>17</v>
      </c>
      <c r="G230" s="11">
        <f>SUM(G233:G234)</f>
        <v>60159.95</v>
      </c>
      <c r="H230" s="11">
        <f>SUM(H233:H234)</f>
        <v>58355.27</v>
      </c>
      <c r="I230" s="11">
        <f>SUM(I233:I234)</f>
        <v>1804.68</v>
      </c>
      <c r="J230" s="11">
        <f>SUM(J233:J234)</f>
        <v>0</v>
      </c>
      <c r="K230" s="14">
        <v>78858472.969999999</v>
      </c>
      <c r="L230" s="12">
        <v>51</v>
      </c>
    </row>
    <row r="231" spans="1:12" ht="18.2" customHeight="1">
      <c r="A231" s="16"/>
      <c r="B231" s="17"/>
      <c r="C231" s="17"/>
      <c r="D231" s="17"/>
      <c r="E231" s="17"/>
      <c r="F231" s="12"/>
      <c r="G231" s="11"/>
      <c r="H231" s="11"/>
      <c r="I231" s="11"/>
      <c r="J231" s="11"/>
      <c r="K231" s="14"/>
      <c r="L231" s="12"/>
    </row>
    <row r="232" spans="1:12" ht="18.2" customHeight="1">
      <c r="A232" s="16"/>
      <c r="B232" s="17"/>
      <c r="C232" s="17"/>
      <c r="D232" s="17"/>
      <c r="E232" s="17"/>
      <c r="F232" s="12"/>
      <c r="G232" s="11"/>
      <c r="H232" s="11"/>
      <c r="I232" s="11"/>
      <c r="J232" s="11"/>
      <c r="K232" s="14"/>
      <c r="L232" s="12"/>
    </row>
    <row r="233" spans="1:12" ht="18.2" customHeight="1">
      <c r="A233" s="16"/>
      <c r="B233" s="17"/>
      <c r="C233" s="17"/>
      <c r="D233" s="17"/>
      <c r="E233" s="17"/>
      <c r="F233" s="3" t="s">
        <v>18</v>
      </c>
      <c r="G233" s="4">
        <f>SUM(H233:J233)</f>
        <v>0</v>
      </c>
      <c r="H233" s="4">
        <v>0</v>
      </c>
      <c r="I233" s="4">
        <v>0</v>
      </c>
      <c r="J233" s="4">
        <v>0</v>
      </c>
      <c r="K233" s="14"/>
      <c r="L233" s="12"/>
    </row>
    <row r="234" spans="1:12" ht="18.2" customHeight="1">
      <c r="A234" s="16"/>
      <c r="B234" s="17"/>
      <c r="C234" s="17"/>
      <c r="D234" s="17"/>
      <c r="E234" s="17"/>
      <c r="F234" s="3" t="s">
        <v>19</v>
      </c>
      <c r="G234" s="4">
        <f>SUM(H234:J234)</f>
        <v>60159.95</v>
      </c>
      <c r="H234" s="4">
        <v>58355.27</v>
      </c>
      <c r="I234" s="4">
        <v>1804.68</v>
      </c>
      <c r="J234" s="4">
        <v>0</v>
      </c>
      <c r="K234" s="14"/>
      <c r="L234" s="12"/>
    </row>
    <row r="235" spans="1:12" ht="18.2" customHeight="1">
      <c r="A235" s="16" t="s">
        <v>130</v>
      </c>
      <c r="B235" s="17" t="s">
        <v>78</v>
      </c>
      <c r="C235" s="17" t="s">
        <v>81</v>
      </c>
      <c r="D235" s="17" t="s">
        <v>23</v>
      </c>
      <c r="E235" s="17" t="s">
        <v>24</v>
      </c>
      <c r="F235" s="12" t="s">
        <v>17</v>
      </c>
      <c r="G235" s="11">
        <f>SUM(G238:G239)</f>
        <v>15975</v>
      </c>
      <c r="H235" s="11">
        <f>SUM(H238:H239)</f>
        <v>14550</v>
      </c>
      <c r="I235" s="11">
        <f>SUM(I238:I239)</f>
        <v>1425</v>
      </c>
      <c r="J235" s="11">
        <f>SUM(J238:J239)</f>
        <v>0</v>
      </c>
      <c r="K235" s="14">
        <v>19662162.16</v>
      </c>
      <c r="L235" s="12">
        <v>23</v>
      </c>
    </row>
    <row r="236" spans="1:12" ht="18.2" customHeight="1">
      <c r="A236" s="16"/>
      <c r="B236" s="17"/>
      <c r="C236" s="17"/>
      <c r="D236" s="17"/>
      <c r="E236" s="17"/>
      <c r="F236" s="12"/>
      <c r="G236" s="11"/>
      <c r="H236" s="11"/>
      <c r="I236" s="11"/>
      <c r="J236" s="11"/>
      <c r="K236" s="14"/>
      <c r="L236" s="12"/>
    </row>
    <row r="237" spans="1:12" ht="18.2" customHeight="1">
      <c r="A237" s="16"/>
      <c r="B237" s="17"/>
      <c r="C237" s="17"/>
      <c r="D237" s="17"/>
      <c r="E237" s="17"/>
      <c r="F237" s="12"/>
      <c r="G237" s="11"/>
      <c r="H237" s="11"/>
      <c r="I237" s="11"/>
      <c r="J237" s="11"/>
      <c r="K237" s="14"/>
      <c r="L237" s="12"/>
    </row>
    <row r="238" spans="1:12" ht="18.2" customHeight="1">
      <c r="A238" s="16"/>
      <c r="B238" s="17"/>
      <c r="C238" s="17"/>
      <c r="D238" s="17"/>
      <c r="E238" s="17"/>
      <c r="F238" s="3" t="s">
        <v>18</v>
      </c>
      <c r="G238" s="4">
        <f>SUM(H238:J238)</f>
        <v>975</v>
      </c>
      <c r="H238" s="4">
        <v>0</v>
      </c>
      <c r="I238" s="4">
        <v>975</v>
      </c>
      <c r="J238" s="4">
        <v>0</v>
      </c>
      <c r="K238" s="14"/>
      <c r="L238" s="12"/>
    </row>
    <row r="239" spans="1:12" ht="18.2" customHeight="1">
      <c r="A239" s="16"/>
      <c r="B239" s="17"/>
      <c r="C239" s="17"/>
      <c r="D239" s="17"/>
      <c r="E239" s="17"/>
      <c r="F239" s="3" t="s">
        <v>19</v>
      </c>
      <c r="G239" s="4">
        <f>SUM(H239:J239)</f>
        <v>15000</v>
      </c>
      <c r="H239" s="4">
        <v>14550</v>
      </c>
      <c r="I239" s="4">
        <v>450</v>
      </c>
      <c r="J239" s="4">
        <v>0</v>
      </c>
      <c r="K239" s="14"/>
      <c r="L239" s="12"/>
    </row>
    <row r="240" spans="1:12" ht="18.2" customHeight="1">
      <c r="A240" s="13" t="s">
        <v>82</v>
      </c>
      <c r="B240" s="13"/>
      <c r="C240" s="13"/>
      <c r="D240" s="13"/>
      <c r="E240" s="13"/>
      <c r="F240" s="12" t="s">
        <v>17</v>
      </c>
      <c r="G240" s="11">
        <f>SUM(G243:G244)</f>
        <v>362537.98000000004</v>
      </c>
      <c r="H240" s="11">
        <f>SUM(H245,H250,H255,H260,H265)</f>
        <v>331222.52</v>
      </c>
      <c r="I240" s="11">
        <f>SUM(I245,I250,I255,I260,I265)</f>
        <v>31315.46</v>
      </c>
      <c r="J240" s="11">
        <f>SUM(J245,J250,J255,J260,J265)</f>
        <v>0</v>
      </c>
      <c r="K240" s="12" t="str">
        <f>IF(H244=0,"-","")</f>
        <v/>
      </c>
      <c r="L240" s="12" t="str">
        <f>IF(H244=0,"-","")</f>
        <v/>
      </c>
    </row>
    <row r="241" spans="1:12" ht="18.2" customHeight="1">
      <c r="A241" s="13"/>
      <c r="B241" s="13"/>
      <c r="C241" s="13"/>
      <c r="D241" s="13"/>
      <c r="E241" s="13"/>
      <c r="F241" s="12"/>
      <c r="G241" s="11"/>
      <c r="H241" s="11"/>
      <c r="I241" s="11"/>
      <c r="J241" s="11"/>
      <c r="K241" s="12"/>
      <c r="L241" s="12"/>
    </row>
    <row r="242" spans="1:12" ht="18.2" customHeight="1">
      <c r="A242" s="13"/>
      <c r="B242" s="13"/>
      <c r="C242" s="13"/>
      <c r="D242" s="13"/>
      <c r="E242" s="13"/>
      <c r="F242" s="12"/>
      <c r="G242" s="11"/>
      <c r="H242" s="11"/>
      <c r="I242" s="11"/>
      <c r="J242" s="11"/>
      <c r="K242" s="12"/>
      <c r="L242" s="12"/>
    </row>
    <row r="243" spans="1:12" ht="18.2" customHeight="1">
      <c r="A243" s="13"/>
      <c r="B243" s="13"/>
      <c r="C243" s="13"/>
      <c r="D243" s="13"/>
      <c r="E243" s="13"/>
      <c r="F243" s="3" t="s">
        <v>18</v>
      </c>
      <c r="G243" s="4">
        <f>SUM(H243:J243)</f>
        <v>21071.46</v>
      </c>
      <c r="H243" s="4">
        <f>SUM(H248,H253,H258,H263,H267)</f>
        <v>0</v>
      </c>
      <c r="I243" s="4">
        <f>SUM(I248,I253,I258,I263,I267)</f>
        <v>21071.46</v>
      </c>
      <c r="J243" s="4">
        <f>SUM(J248,J253,J258,J263,J267)</f>
        <v>0</v>
      </c>
      <c r="K243" s="12"/>
      <c r="L243" s="12"/>
    </row>
    <row r="244" spans="1:12" ht="18.2" customHeight="1">
      <c r="A244" s="13"/>
      <c r="B244" s="13"/>
      <c r="C244" s="13"/>
      <c r="D244" s="13"/>
      <c r="E244" s="13"/>
      <c r="F244" s="3" t="s">
        <v>19</v>
      </c>
      <c r="G244" s="4">
        <f>SUM(H244:J244)</f>
        <v>341466.52</v>
      </c>
      <c r="H244" s="4">
        <f>SUM(H249,H254,H259,H264,H268)</f>
        <v>331222.52</v>
      </c>
      <c r="I244" s="4">
        <f>SUM(I249,I254,I259,I264,I268)</f>
        <v>10244</v>
      </c>
      <c r="J244" s="4">
        <f>SUM(J249,J254,J259,J264,J268)</f>
        <v>0</v>
      </c>
      <c r="K244" s="12"/>
      <c r="L244" s="12"/>
    </row>
    <row r="245" spans="1:12" ht="18.2" customHeight="1">
      <c r="A245" s="16" t="s">
        <v>127</v>
      </c>
      <c r="B245" s="17" t="s">
        <v>83</v>
      </c>
      <c r="C245" s="17" t="s">
        <v>84</v>
      </c>
      <c r="D245" s="17" t="s">
        <v>23</v>
      </c>
      <c r="E245" s="17" t="s">
        <v>33</v>
      </c>
      <c r="F245" s="12" t="s">
        <v>17</v>
      </c>
      <c r="G245" s="11">
        <f>SUM(G248:G249)</f>
        <v>61446.46</v>
      </c>
      <c r="H245" s="11">
        <f>SUM(H248:H249)</f>
        <v>52380</v>
      </c>
      <c r="I245" s="11">
        <f>SUM(I248:I249)</f>
        <v>9066.4599999999991</v>
      </c>
      <c r="J245" s="11">
        <f>SUM(J248:J249)</f>
        <v>0</v>
      </c>
      <c r="K245" s="14">
        <v>9353571.4299999997</v>
      </c>
      <c r="L245" s="12">
        <v>14</v>
      </c>
    </row>
    <row r="246" spans="1:12" ht="18.2" customHeight="1">
      <c r="A246" s="16"/>
      <c r="B246" s="17"/>
      <c r="C246" s="17"/>
      <c r="D246" s="17"/>
      <c r="E246" s="17"/>
      <c r="F246" s="12"/>
      <c r="G246" s="11"/>
      <c r="H246" s="11"/>
      <c r="I246" s="11"/>
      <c r="J246" s="11"/>
      <c r="K246" s="14"/>
      <c r="L246" s="12"/>
    </row>
    <row r="247" spans="1:12" ht="18.2" customHeight="1">
      <c r="A247" s="16"/>
      <c r="B247" s="17"/>
      <c r="C247" s="17"/>
      <c r="D247" s="17"/>
      <c r="E247" s="17"/>
      <c r="F247" s="12"/>
      <c r="G247" s="11"/>
      <c r="H247" s="11"/>
      <c r="I247" s="11"/>
      <c r="J247" s="11"/>
      <c r="K247" s="14"/>
      <c r="L247" s="12"/>
    </row>
    <row r="248" spans="1:12" ht="18.2" customHeight="1">
      <c r="A248" s="16"/>
      <c r="B248" s="17"/>
      <c r="C248" s="17"/>
      <c r="D248" s="17"/>
      <c r="E248" s="17"/>
      <c r="F248" s="3" t="s">
        <v>18</v>
      </c>
      <c r="G248" s="4">
        <f>SUM(H248:J248)</f>
        <v>7446.46</v>
      </c>
      <c r="H248" s="4">
        <v>0</v>
      </c>
      <c r="I248" s="4">
        <v>7446.46</v>
      </c>
      <c r="J248" s="4">
        <v>0</v>
      </c>
      <c r="K248" s="14"/>
      <c r="L248" s="12"/>
    </row>
    <row r="249" spans="1:12" ht="18.2" customHeight="1">
      <c r="A249" s="16"/>
      <c r="B249" s="17"/>
      <c r="C249" s="17"/>
      <c r="D249" s="17"/>
      <c r="E249" s="17"/>
      <c r="F249" s="3" t="s">
        <v>19</v>
      </c>
      <c r="G249" s="4">
        <f>SUM(H249:J249)</f>
        <v>54000</v>
      </c>
      <c r="H249" s="4">
        <v>52380</v>
      </c>
      <c r="I249" s="4">
        <v>1620</v>
      </c>
      <c r="J249" s="4">
        <v>0</v>
      </c>
      <c r="K249" s="14"/>
      <c r="L249" s="12"/>
    </row>
    <row r="250" spans="1:12" ht="18.2" customHeight="1">
      <c r="A250" s="16" t="s">
        <v>128</v>
      </c>
      <c r="B250" s="17" t="s">
        <v>83</v>
      </c>
      <c r="C250" s="17" t="s">
        <v>85</v>
      </c>
      <c r="D250" s="17" t="s">
        <v>23</v>
      </c>
      <c r="E250" s="17" t="s">
        <v>33</v>
      </c>
      <c r="F250" s="12" t="s">
        <v>17</v>
      </c>
      <c r="G250" s="11">
        <f>SUM(G253:G254)</f>
        <v>7466.52</v>
      </c>
      <c r="H250" s="11">
        <f>SUM(H253:H254)</f>
        <v>7242.52</v>
      </c>
      <c r="I250" s="11">
        <f>SUM(I253:I254)</f>
        <v>224</v>
      </c>
      <c r="J250" s="11">
        <f>SUM(J253:J254)</f>
        <v>0</v>
      </c>
      <c r="K250" s="14">
        <v>6897638.0999999996</v>
      </c>
      <c r="L250" s="12">
        <v>9</v>
      </c>
    </row>
    <row r="251" spans="1:12" ht="18.2" customHeight="1">
      <c r="A251" s="16"/>
      <c r="B251" s="17"/>
      <c r="C251" s="17"/>
      <c r="D251" s="17"/>
      <c r="E251" s="17"/>
      <c r="F251" s="12"/>
      <c r="G251" s="11"/>
      <c r="H251" s="11"/>
      <c r="I251" s="11"/>
      <c r="J251" s="11"/>
      <c r="K251" s="14"/>
      <c r="L251" s="12"/>
    </row>
    <row r="252" spans="1:12" ht="18.2" customHeight="1">
      <c r="A252" s="16"/>
      <c r="B252" s="17"/>
      <c r="C252" s="17"/>
      <c r="D252" s="17"/>
      <c r="E252" s="17"/>
      <c r="F252" s="12"/>
      <c r="G252" s="11"/>
      <c r="H252" s="11"/>
      <c r="I252" s="11"/>
      <c r="J252" s="11"/>
      <c r="K252" s="14"/>
      <c r="L252" s="12"/>
    </row>
    <row r="253" spans="1:12" ht="18.2" customHeight="1">
      <c r="A253" s="16"/>
      <c r="B253" s="17"/>
      <c r="C253" s="17"/>
      <c r="D253" s="17"/>
      <c r="E253" s="17"/>
      <c r="F253" s="3" t="s">
        <v>18</v>
      </c>
      <c r="G253" s="4">
        <f>SUM(H253:J253)</f>
        <v>0</v>
      </c>
      <c r="H253" s="4">
        <v>0</v>
      </c>
      <c r="I253" s="4">
        <v>0</v>
      </c>
      <c r="J253" s="4">
        <v>0</v>
      </c>
      <c r="K253" s="14"/>
      <c r="L253" s="12"/>
    </row>
    <row r="254" spans="1:12" ht="20.25" customHeight="1">
      <c r="A254" s="16"/>
      <c r="B254" s="17"/>
      <c r="C254" s="17"/>
      <c r="D254" s="17"/>
      <c r="E254" s="17"/>
      <c r="F254" s="3" t="s">
        <v>19</v>
      </c>
      <c r="G254" s="4">
        <f>SUM(H254:J254)</f>
        <v>7466.52</v>
      </c>
      <c r="H254" s="4">
        <v>7242.52</v>
      </c>
      <c r="I254" s="4">
        <v>224</v>
      </c>
      <c r="J254" s="4">
        <v>0</v>
      </c>
      <c r="K254" s="14"/>
      <c r="L254" s="12"/>
    </row>
    <row r="255" spans="1:12" ht="18.2" customHeight="1">
      <c r="A255" s="16" t="s">
        <v>130</v>
      </c>
      <c r="B255" s="17" t="s">
        <v>83</v>
      </c>
      <c r="C255" s="17" t="s">
        <v>86</v>
      </c>
      <c r="D255" s="17" t="s">
        <v>23</v>
      </c>
      <c r="E255" s="17" t="s">
        <v>24</v>
      </c>
      <c r="F255" s="12" t="s">
        <v>17</v>
      </c>
      <c r="G255" s="11">
        <f>SUM(G258:G259)</f>
        <v>192450</v>
      </c>
      <c r="H255" s="11">
        <f>SUM(H258:H259)</f>
        <v>179450</v>
      </c>
      <c r="I255" s="11">
        <f>SUM(I258:I259)</f>
        <v>13000</v>
      </c>
      <c r="J255" s="11">
        <f>SUM(J258:J259)</f>
        <v>0</v>
      </c>
      <c r="K255" s="14">
        <v>12307956.1</v>
      </c>
      <c r="L255" s="12">
        <v>18</v>
      </c>
    </row>
    <row r="256" spans="1:12" ht="18.2" customHeight="1">
      <c r="A256" s="16"/>
      <c r="B256" s="17"/>
      <c r="C256" s="17"/>
      <c r="D256" s="17"/>
      <c r="E256" s="17"/>
      <c r="F256" s="12"/>
      <c r="G256" s="11"/>
      <c r="H256" s="11"/>
      <c r="I256" s="11"/>
      <c r="J256" s="11"/>
      <c r="K256" s="14"/>
      <c r="L256" s="12"/>
    </row>
    <row r="257" spans="1:12" ht="18.2" customHeight="1">
      <c r="A257" s="16"/>
      <c r="B257" s="17"/>
      <c r="C257" s="17"/>
      <c r="D257" s="17"/>
      <c r="E257" s="17"/>
      <c r="F257" s="12"/>
      <c r="G257" s="11"/>
      <c r="H257" s="11"/>
      <c r="I257" s="11"/>
      <c r="J257" s="11"/>
      <c r="K257" s="14"/>
      <c r="L257" s="12"/>
    </row>
    <row r="258" spans="1:12" ht="18.2" customHeight="1">
      <c r="A258" s="16"/>
      <c r="B258" s="17"/>
      <c r="C258" s="17"/>
      <c r="D258" s="17"/>
      <c r="E258" s="17"/>
      <c r="F258" s="3" t="s">
        <v>18</v>
      </c>
      <c r="G258" s="4">
        <f>SUM(H258:J258)</f>
        <v>7450</v>
      </c>
      <c r="H258" s="4">
        <v>0</v>
      </c>
      <c r="I258" s="4">
        <v>7450</v>
      </c>
      <c r="J258" s="4">
        <v>0</v>
      </c>
      <c r="K258" s="14"/>
      <c r="L258" s="12"/>
    </row>
    <row r="259" spans="1:12" ht="18.2" customHeight="1">
      <c r="A259" s="16"/>
      <c r="B259" s="17"/>
      <c r="C259" s="17"/>
      <c r="D259" s="17"/>
      <c r="E259" s="17"/>
      <c r="F259" s="3" t="s">
        <v>19</v>
      </c>
      <c r="G259" s="4">
        <f>SUM(H259:J259)</f>
        <v>185000</v>
      </c>
      <c r="H259" s="4">
        <v>179450</v>
      </c>
      <c r="I259" s="4">
        <v>5550</v>
      </c>
      <c r="J259" s="4">
        <v>0</v>
      </c>
      <c r="K259" s="14"/>
      <c r="L259" s="12"/>
    </row>
    <row r="260" spans="1:12" ht="18.2" customHeight="1">
      <c r="A260" s="16" t="s">
        <v>129</v>
      </c>
      <c r="B260" s="17" t="s">
        <v>83</v>
      </c>
      <c r="C260" s="17" t="s">
        <v>87</v>
      </c>
      <c r="D260" s="17" t="s">
        <v>23</v>
      </c>
      <c r="E260" s="17" t="s">
        <v>33</v>
      </c>
      <c r="F260" s="12" t="s">
        <v>17</v>
      </c>
      <c r="G260" s="11">
        <f>SUM(G263:G264)</f>
        <v>47925</v>
      </c>
      <c r="H260" s="11">
        <f>SUM(H263:H264)</f>
        <v>43650</v>
      </c>
      <c r="I260" s="11">
        <f>SUM(I263:I264)</f>
        <v>4275</v>
      </c>
      <c r="J260" s="11">
        <f>SUM(J263:J264)</f>
        <v>0</v>
      </c>
      <c r="K260" s="14">
        <v>34370078.740000002</v>
      </c>
      <c r="L260" s="12">
        <v>36</v>
      </c>
    </row>
    <row r="261" spans="1:12" ht="18.2" customHeight="1">
      <c r="A261" s="16"/>
      <c r="B261" s="17"/>
      <c r="C261" s="17"/>
      <c r="D261" s="17"/>
      <c r="E261" s="17"/>
      <c r="F261" s="12"/>
      <c r="G261" s="11"/>
      <c r="H261" s="11"/>
      <c r="I261" s="11"/>
      <c r="J261" s="11"/>
      <c r="K261" s="14"/>
      <c r="L261" s="12"/>
    </row>
    <row r="262" spans="1:12" ht="18.2" customHeight="1">
      <c r="A262" s="16"/>
      <c r="B262" s="17"/>
      <c r="C262" s="17"/>
      <c r="D262" s="17"/>
      <c r="E262" s="17"/>
      <c r="F262" s="12"/>
      <c r="G262" s="11"/>
      <c r="H262" s="11"/>
      <c r="I262" s="11"/>
      <c r="J262" s="11"/>
      <c r="K262" s="14"/>
      <c r="L262" s="12"/>
    </row>
    <row r="263" spans="1:12" ht="18.2" customHeight="1">
      <c r="A263" s="16"/>
      <c r="B263" s="17"/>
      <c r="C263" s="17"/>
      <c r="D263" s="17"/>
      <c r="E263" s="17"/>
      <c r="F263" s="3" t="s">
        <v>18</v>
      </c>
      <c r="G263" s="4">
        <f>SUM(H263:J263)</f>
        <v>2925</v>
      </c>
      <c r="H263" s="4">
        <v>0</v>
      </c>
      <c r="I263" s="4">
        <v>2925</v>
      </c>
      <c r="J263" s="4">
        <v>0</v>
      </c>
      <c r="K263" s="14"/>
      <c r="L263" s="12"/>
    </row>
    <row r="264" spans="1:12" ht="21.75" customHeight="1">
      <c r="A264" s="16"/>
      <c r="B264" s="17"/>
      <c r="C264" s="17"/>
      <c r="D264" s="17"/>
      <c r="E264" s="17"/>
      <c r="F264" s="3" t="s">
        <v>19</v>
      </c>
      <c r="G264" s="4">
        <f>SUM(H264:J264)</f>
        <v>45000</v>
      </c>
      <c r="H264" s="4">
        <v>43650</v>
      </c>
      <c r="I264" s="4">
        <v>1350</v>
      </c>
      <c r="J264" s="4">
        <v>0</v>
      </c>
      <c r="K264" s="14"/>
      <c r="L264" s="12"/>
    </row>
    <row r="265" spans="1:12" ht="55.5" customHeight="1">
      <c r="A265" s="16" t="s">
        <v>131</v>
      </c>
      <c r="B265" s="17" t="s">
        <v>83</v>
      </c>
      <c r="C265" s="17" t="s">
        <v>88</v>
      </c>
      <c r="D265" s="17" t="s">
        <v>23</v>
      </c>
      <c r="E265" s="17" t="s">
        <v>33</v>
      </c>
      <c r="F265" s="12" t="s">
        <v>17</v>
      </c>
      <c r="G265" s="11">
        <f>SUM(G267:G268)</f>
        <v>53250</v>
      </c>
      <c r="H265" s="11">
        <f>SUM(H267:H268)</f>
        <v>48500</v>
      </c>
      <c r="I265" s="11">
        <f>SUM(I267:I268)</f>
        <v>4750</v>
      </c>
      <c r="J265" s="11">
        <f>SUM(J267:J268)</f>
        <v>0</v>
      </c>
      <c r="K265" s="14">
        <v>26216216.219999999</v>
      </c>
      <c r="L265" s="12">
        <v>28</v>
      </c>
    </row>
    <row r="266" spans="1:12" ht="3" customHeight="1">
      <c r="A266" s="16"/>
      <c r="B266" s="17"/>
      <c r="C266" s="17"/>
      <c r="D266" s="17"/>
      <c r="E266" s="17"/>
      <c r="F266" s="12"/>
      <c r="G266" s="11"/>
      <c r="H266" s="11"/>
      <c r="I266" s="11"/>
      <c r="J266" s="11"/>
      <c r="K266" s="14"/>
      <c r="L266" s="12"/>
    </row>
    <row r="267" spans="1:12" ht="18.2" customHeight="1">
      <c r="A267" s="16"/>
      <c r="B267" s="17"/>
      <c r="C267" s="17"/>
      <c r="D267" s="17"/>
      <c r="E267" s="17"/>
      <c r="F267" s="3" t="s">
        <v>18</v>
      </c>
      <c r="G267" s="4">
        <f>SUM(H267:J267)</f>
        <v>3250</v>
      </c>
      <c r="H267" s="4">
        <v>0</v>
      </c>
      <c r="I267" s="4">
        <v>3250</v>
      </c>
      <c r="J267" s="4">
        <v>0</v>
      </c>
      <c r="K267" s="14"/>
      <c r="L267" s="12"/>
    </row>
    <row r="268" spans="1:12" ht="19.5" customHeight="1">
      <c r="A268" s="16"/>
      <c r="B268" s="17"/>
      <c r="C268" s="17"/>
      <c r="D268" s="17"/>
      <c r="E268" s="17"/>
      <c r="F268" s="3" t="s">
        <v>19</v>
      </c>
      <c r="G268" s="4">
        <f>SUM(H268:J268)</f>
        <v>50000</v>
      </c>
      <c r="H268" s="4">
        <v>48500</v>
      </c>
      <c r="I268" s="4">
        <v>1500</v>
      </c>
      <c r="J268" s="4">
        <v>0</v>
      </c>
      <c r="K268" s="14"/>
      <c r="L268" s="12"/>
    </row>
    <row r="269" spans="1:12" ht="18.2" customHeight="1">
      <c r="A269" s="13" t="s">
        <v>89</v>
      </c>
      <c r="B269" s="13"/>
      <c r="C269" s="13"/>
      <c r="D269" s="13"/>
      <c r="E269" s="13"/>
      <c r="F269" s="12" t="s">
        <v>17</v>
      </c>
      <c r="G269" s="11">
        <f>SUM(G272:G273)</f>
        <v>122528.5</v>
      </c>
      <c r="H269" s="11">
        <f>SUM(H274,H279,H284,H289,H294)</f>
        <v>111598.5</v>
      </c>
      <c r="I269" s="11">
        <f>SUM(I274,I279,I284,I289,I294)</f>
        <v>10930</v>
      </c>
      <c r="J269" s="11">
        <f>SUM(J274,J279,J284,J289,J294)</f>
        <v>0</v>
      </c>
      <c r="K269" s="12" t="str">
        <f>IF(H273=0,"-","")</f>
        <v/>
      </c>
      <c r="L269" s="12" t="str">
        <f>IF(H273=0,"-","")</f>
        <v/>
      </c>
    </row>
    <row r="270" spans="1:12" ht="18.2" customHeight="1">
      <c r="A270" s="13"/>
      <c r="B270" s="13"/>
      <c r="C270" s="13"/>
      <c r="D270" s="13"/>
      <c r="E270" s="13"/>
      <c r="F270" s="12"/>
      <c r="G270" s="11"/>
      <c r="H270" s="11"/>
      <c r="I270" s="11"/>
      <c r="J270" s="11"/>
      <c r="K270" s="12"/>
      <c r="L270" s="12"/>
    </row>
    <row r="271" spans="1:12" ht="18.2" customHeight="1">
      <c r="A271" s="13"/>
      <c r="B271" s="13"/>
      <c r="C271" s="13"/>
      <c r="D271" s="13"/>
      <c r="E271" s="13"/>
      <c r="F271" s="12"/>
      <c r="G271" s="11"/>
      <c r="H271" s="11"/>
      <c r="I271" s="11"/>
      <c r="J271" s="11"/>
      <c r="K271" s="12"/>
      <c r="L271" s="12"/>
    </row>
    <row r="272" spans="1:12" ht="18.2" customHeight="1">
      <c r="A272" s="13"/>
      <c r="B272" s="13"/>
      <c r="C272" s="13"/>
      <c r="D272" s="13"/>
      <c r="E272" s="13"/>
      <c r="F272" s="3" t="s">
        <v>18</v>
      </c>
      <c r="G272" s="4">
        <f>SUM(H272:J272)</f>
        <v>7478.5</v>
      </c>
      <c r="H272" s="4">
        <f t="shared" ref="H272:J273" si="12">SUM(H277,H282,H287,H292,H297)</f>
        <v>0</v>
      </c>
      <c r="I272" s="4">
        <f t="shared" si="12"/>
        <v>7478.5</v>
      </c>
      <c r="J272" s="4">
        <f t="shared" si="12"/>
        <v>0</v>
      </c>
      <c r="K272" s="12"/>
      <c r="L272" s="12"/>
    </row>
    <row r="273" spans="1:12" ht="18.2" customHeight="1">
      <c r="A273" s="13"/>
      <c r="B273" s="13"/>
      <c r="C273" s="13"/>
      <c r="D273" s="13"/>
      <c r="E273" s="13"/>
      <c r="F273" s="3" t="s">
        <v>19</v>
      </c>
      <c r="G273" s="4">
        <f>SUM(H273:J273)</f>
        <v>115050</v>
      </c>
      <c r="H273" s="4">
        <f t="shared" si="12"/>
        <v>111598.5</v>
      </c>
      <c r="I273" s="4">
        <f t="shared" si="12"/>
        <v>3451.5</v>
      </c>
      <c r="J273" s="4">
        <f t="shared" si="12"/>
        <v>0</v>
      </c>
      <c r="K273" s="12"/>
      <c r="L273" s="12"/>
    </row>
    <row r="274" spans="1:12" ht="18.2" customHeight="1">
      <c r="A274" s="16" t="s">
        <v>127</v>
      </c>
      <c r="B274" s="17" t="s">
        <v>90</v>
      </c>
      <c r="C274" s="17" t="s">
        <v>91</v>
      </c>
      <c r="D274" s="17" t="s">
        <v>23</v>
      </c>
      <c r="E274" s="17" t="s">
        <v>33</v>
      </c>
      <c r="F274" s="12" t="s">
        <v>17</v>
      </c>
      <c r="G274" s="11">
        <f>SUM(G277:G278)</f>
        <v>26625</v>
      </c>
      <c r="H274" s="11">
        <f>SUM(H277:H278)</f>
        <v>24250</v>
      </c>
      <c r="I274" s="11">
        <f>SUM(I277:I278)</f>
        <v>2375</v>
      </c>
      <c r="J274" s="11">
        <f>SUM(J277:J278)</f>
        <v>0</v>
      </c>
      <c r="K274" s="14">
        <v>29573170.73</v>
      </c>
      <c r="L274" s="12">
        <v>33</v>
      </c>
    </row>
    <row r="275" spans="1:12" ht="18.2" customHeight="1">
      <c r="A275" s="16"/>
      <c r="B275" s="17"/>
      <c r="C275" s="17"/>
      <c r="D275" s="17"/>
      <c r="E275" s="17"/>
      <c r="F275" s="12"/>
      <c r="G275" s="11"/>
      <c r="H275" s="11"/>
      <c r="I275" s="11"/>
      <c r="J275" s="11"/>
      <c r="K275" s="14"/>
      <c r="L275" s="12"/>
    </row>
    <row r="276" spans="1:12" ht="18.2" customHeight="1">
      <c r="A276" s="16"/>
      <c r="B276" s="17"/>
      <c r="C276" s="17"/>
      <c r="D276" s="17"/>
      <c r="E276" s="17"/>
      <c r="F276" s="12"/>
      <c r="G276" s="11"/>
      <c r="H276" s="11"/>
      <c r="I276" s="11"/>
      <c r="J276" s="11"/>
      <c r="K276" s="14"/>
      <c r="L276" s="12"/>
    </row>
    <row r="277" spans="1:12" ht="18.2" customHeight="1">
      <c r="A277" s="16"/>
      <c r="B277" s="17"/>
      <c r="C277" s="17"/>
      <c r="D277" s="17"/>
      <c r="E277" s="17"/>
      <c r="F277" s="3" t="s">
        <v>18</v>
      </c>
      <c r="G277" s="4">
        <f>SUM(H277:J277)</f>
        <v>1625</v>
      </c>
      <c r="H277" s="4">
        <v>0</v>
      </c>
      <c r="I277" s="4">
        <v>1625</v>
      </c>
      <c r="J277" s="4">
        <v>0</v>
      </c>
      <c r="K277" s="14"/>
      <c r="L277" s="12"/>
    </row>
    <row r="278" spans="1:12" ht="18" customHeight="1">
      <c r="A278" s="16"/>
      <c r="B278" s="17"/>
      <c r="C278" s="17"/>
      <c r="D278" s="17"/>
      <c r="E278" s="17"/>
      <c r="F278" s="3" t="s">
        <v>19</v>
      </c>
      <c r="G278" s="4">
        <f>SUM(H278:J278)</f>
        <v>25000</v>
      </c>
      <c r="H278" s="4">
        <v>24250</v>
      </c>
      <c r="I278" s="4">
        <v>750</v>
      </c>
      <c r="J278" s="4">
        <v>0</v>
      </c>
      <c r="K278" s="14"/>
      <c r="L278" s="12"/>
    </row>
    <row r="279" spans="1:12" ht="18.2" customHeight="1">
      <c r="A279" s="16" t="s">
        <v>128</v>
      </c>
      <c r="B279" s="17" t="s">
        <v>90</v>
      </c>
      <c r="C279" s="17" t="s">
        <v>92</v>
      </c>
      <c r="D279" s="17" t="s">
        <v>23</v>
      </c>
      <c r="E279" s="17" t="s">
        <v>24</v>
      </c>
      <c r="F279" s="12" t="s">
        <v>17</v>
      </c>
      <c r="G279" s="11">
        <f>SUM(G282:G283)</f>
        <v>26625</v>
      </c>
      <c r="H279" s="11">
        <f>SUM(H282:H283)</f>
        <v>24250</v>
      </c>
      <c r="I279" s="11">
        <f>SUM(I282:I283)</f>
        <v>2375</v>
      </c>
      <c r="J279" s="11">
        <f>SUM(J282:J283)</f>
        <v>0</v>
      </c>
      <c r="K279" s="14">
        <v>2471967.38</v>
      </c>
      <c r="L279" s="12">
        <v>2</v>
      </c>
    </row>
    <row r="280" spans="1:12" ht="18.2" customHeight="1">
      <c r="A280" s="16"/>
      <c r="B280" s="17"/>
      <c r="C280" s="17"/>
      <c r="D280" s="17"/>
      <c r="E280" s="17"/>
      <c r="F280" s="12"/>
      <c r="G280" s="11"/>
      <c r="H280" s="11"/>
      <c r="I280" s="11"/>
      <c r="J280" s="11"/>
      <c r="K280" s="14"/>
      <c r="L280" s="12"/>
    </row>
    <row r="281" spans="1:12" ht="18.2" customHeight="1">
      <c r="A281" s="16"/>
      <c r="B281" s="17"/>
      <c r="C281" s="17"/>
      <c r="D281" s="17"/>
      <c r="E281" s="17"/>
      <c r="F281" s="12"/>
      <c r="G281" s="11"/>
      <c r="H281" s="11"/>
      <c r="I281" s="11"/>
      <c r="J281" s="11"/>
      <c r="K281" s="14"/>
      <c r="L281" s="12"/>
    </row>
    <row r="282" spans="1:12" ht="18.2" customHeight="1">
      <c r="A282" s="16"/>
      <c r="B282" s="17"/>
      <c r="C282" s="17"/>
      <c r="D282" s="17"/>
      <c r="E282" s="17"/>
      <c r="F282" s="3" t="s">
        <v>18</v>
      </c>
      <c r="G282" s="4">
        <f>SUM(H282:J282)</f>
        <v>1625</v>
      </c>
      <c r="H282" s="4">
        <v>0</v>
      </c>
      <c r="I282" s="4">
        <v>1625</v>
      </c>
      <c r="J282" s="4">
        <v>0</v>
      </c>
      <c r="K282" s="14"/>
      <c r="L282" s="12"/>
    </row>
    <row r="283" spans="1:12" ht="18.2" customHeight="1">
      <c r="A283" s="16"/>
      <c r="B283" s="17"/>
      <c r="C283" s="17"/>
      <c r="D283" s="17"/>
      <c r="E283" s="17"/>
      <c r="F283" s="3" t="s">
        <v>19</v>
      </c>
      <c r="G283" s="4">
        <f>SUM(H283:J283)</f>
        <v>25000</v>
      </c>
      <c r="H283" s="4">
        <v>24250</v>
      </c>
      <c r="I283" s="4">
        <v>750</v>
      </c>
      <c r="J283" s="4">
        <v>0</v>
      </c>
      <c r="K283" s="14"/>
      <c r="L283" s="12"/>
    </row>
    <row r="284" spans="1:12" ht="18.2" customHeight="1">
      <c r="A284" s="16" t="s">
        <v>130</v>
      </c>
      <c r="B284" s="17" t="s">
        <v>90</v>
      </c>
      <c r="C284" s="17" t="s">
        <v>93</v>
      </c>
      <c r="D284" s="17" t="s">
        <v>23</v>
      </c>
      <c r="E284" s="17" t="s">
        <v>24</v>
      </c>
      <c r="F284" s="12" t="s">
        <v>17</v>
      </c>
      <c r="G284" s="11">
        <f>SUM(G287:G288)</f>
        <v>31950</v>
      </c>
      <c r="H284" s="11">
        <f>SUM(H287:H288)</f>
        <v>29100</v>
      </c>
      <c r="I284" s="11">
        <f>SUM(I287:I288)</f>
        <v>2850</v>
      </c>
      <c r="J284" s="11">
        <f>SUM(J287:J288)</f>
        <v>0</v>
      </c>
      <c r="K284" s="14">
        <v>13167420.810000001</v>
      </c>
      <c r="L284" s="12">
        <v>20</v>
      </c>
    </row>
    <row r="285" spans="1:12" ht="18.2" customHeight="1">
      <c r="A285" s="16"/>
      <c r="B285" s="17"/>
      <c r="C285" s="17"/>
      <c r="D285" s="17"/>
      <c r="E285" s="17"/>
      <c r="F285" s="12"/>
      <c r="G285" s="11"/>
      <c r="H285" s="11"/>
      <c r="I285" s="11"/>
      <c r="J285" s="11"/>
      <c r="K285" s="14"/>
      <c r="L285" s="12"/>
    </row>
    <row r="286" spans="1:12" ht="18.2" customHeight="1">
      <c r="A286" s="16"/>
      <c r="B286" s="17"/>
      <c r="C286" s="17"/>
      <c r="D286" s="17"/>
      <c r="E286" s="17"/>
      <c r="F286" s="12"/>
      <c r="G286" s="11"/>
      <c r="H286" s="11"/>
      <c r="I286" s="11"/>
      <c r="J286" s="11"/>
      <c r="K286" s="14"/>
      <c r="L286" s="12"/>
    </row>
    <row r="287" spans="1:12" ht="18.2" customHeight="1">
      <c r="A287" s="16"/>
      <c r="B287" s="17"/>
      <c r="C287" s="17"/>
      <c r="D287" s="17"/>
      <c r="E287" s="17"/>
      <c r="F287" s="3" t="s">
        <v>18</v>
      </c>
      <c r="G287" s="4">
        <f>SUM(H287:J287)</f>
        <v>1950</v>
      </c>
      <c r="H287" s="4">
        <v>0</v>
      </c>
      <c r="I287" s="4">
        <v>1950</v>
      </c>
      <c r="J287" s="4">
        <v>0</v>
      </c>
      <c r="K287" s="14"/>
      <c r="L287" s="12"/>
    </row>
    <row r="288" spans="1:12" ht="18.2" customHeight="1">
      <c r="A288" s="16"/>
      <c r="B288" s="17"/>
      <c r="C288" s="17"/>
      <c r="D288" s="17"/>
      <c r="E288" s="17"/>
      <c r="F288" s="3" t="s">
        <v>19</v>
      </c>
      <c r="G288" s="4">
        <f>SUM(H288:J288)</f>
        <v>30000</v>
      </c>
      <c r="H288" s="4">
        <v>29100</v>
      </c>
      <c r="I288" s="4">
        <v>900</v>
      </c>
      <c r="J288" s="4">
        <v>0</v>
      </c>
      <c r="K288" s="14"/>
      <c r="L288" s="12"/>
    </row>
    <row r="289" spans="1:12" ht="18.2" customHeight="1">
      <c r="A289" s="16" t="s">
        <v>129</v>
      </c>
      <c r="B289" s="17" t="s">
        <v>90</v>
      </c>
      <c r="C289" s="17" t="s">
        <v>94</v>
      </c>
      <c r="D289" s="17" t="s">
        <v>23</v>
      </c>
      <c r="E289" s="17" t="s">
        <v>24</v>
      </c>
      <c r="F289" s="12" t="s">
        <v>17</v>
      </c>
      <c r="G289" s="11">
        <f>SUM(G292:G293)</f>
        <v>21300</v>
      </c>
      <c r="H289" s="11">
        <f>SUM(H292:H293)</f>
        <v>19400</v>
      </c>
      <c r="I289" s="11">
        <f>SUM(I292:I293)</f>
        <v>1900</v>
      </c>
      <c r="J289" s="11">
        <f>SUM(J292:J293)</f>
        <v>0</v>
      </c>
      <c r="K289" s="14">
        <v>42173913.039999999</v>
      </c>
      <c r="L289" s="12">
        <v>41</v>
      </c>
    </row>
    <row r="290" spans="1:12" ht="18.2" customHeight="1">
      <c r="A290" s="16"/>
      <c r="B290" s="17"/>
      <c r="C290" s="17"/>
      <c r="D290" s="17"/>
      <c r="E290" s="17"/>
      <c r="F290" s="12"/>
      <c r="G290" s="11"/>
      <c r="H290" s="11"/>
      <c r="I290" s="11"/>
      <c r="J290" s="11"/>
      <c r="K290" s="14"/>
      <c r="L290" s="12"/>
    </row>
    <row r="291" spans="1:12" ht="18.2" customHeight="1">
      <c r="A291" s="16"/>
      <c r="B291" s="17"/>
      <c r="C291" s="17"/>
      <c r="D291" s="17"/>
      <c r="E291" s="17"/>
      <c r="F291" s="12"/>
      <c r="G291" s="11"/>
      <c r="H291" s="11"/>
      <c r="I291" s="11"/>
      <c r="J291" s="11"/>
      <c r="K291" s="14"/>
      <c r="L291" s="12"/>
    </row>
    <row r="292" spans="1:12" ht="18.2" customHeight="1">
      <c r="A292" s="16"/>
      <c r="B292" s="17"/>
      <c r="C292" s="17"/>
      <c r="D292" s="17"/>
      <c r="E292" s="17"/>
      <c r="F292" s="3" t="s">
        <v>18</v>
      </c>
      <c r="G292" s="4">
        <f>SUM(H292:J292)</f>
        <v>1300</v>
      </c>
      <c r="H292" s="4">
        <v>0</v>
      </c>
      <c r="I292" s="4">
        <v>1300</v>
      </c>
      <c r="J292" s="4">
        <v>0</v>
      </c>
      <c r="K292" s="14"/>
      <c r="L292" s="12"/>
    </row>
    <row r="293" spans="1:12" ht="18.2" customHeight="1">
      <c r="A293" s="16"/>
      <c r="B293" s="17"/>
      <c r="C293" s="17"/>
      <c r="D293" s="17"/>
      <c r="E293" s="17"/>
      <c r="F293" s="3" t="s">
        <v>19</v>
      </c>
      <c r="G293" s="4">
        <f>SUM(H293:J293)</f>
        <v>20000</v>
      </c>
      <c r="H293" s="4">
        <v>19400</v>
      </c>
      <c r="I293" s="4">
        <v>600</v>
      </c>
      <c r="J293" s="4">
        <v>0</v>
      </c>
      <c r="K293" s="14"/>
      <c r="L293" s="12"/>
    </row>
    <row r="294" spans="1:12" ht="18.2" customHeight="1">
      <c r="A294" s="16" t="s">
        <v>131</v>
      </c>
      <c r="B294" s="17" t="s">
        <v>90</v>
      </c>
      <c r="C294" s="17" t="s">
        <v>95</v>
      </c>
      <c r="D294" s="17" t="s">
        <v>23</v>
      </c>
      <c r="E294" s="17" t="s">
        <v>24</v>
      </c>
      <c r="F294" s="12" t="s">
        <v>17</v>
      </c>
      <c r="G294" s="11">
        <f>SUM(G297:G298)</f>
        <v>16028.5</v>
      </c>
      <c r="H294" s="11">
        <f>SUM(H297:H298)</f>
        <v>14598.5</v>
      </c>
      <c r="I294" s="11">
        <f>SUM(I297:I298)</f>
        <v>1430</v>
      </c>
      <c r="J294" s="11">
        <f>SUM(J297:J298)</f>
        <v>0</v>
      </c>
      <c r="K294" s="14">
        <v>37432051.280000001</v>
      </c>
      <c r="L294" s="12">
        <v>37</v>
      </c>
    </row>
    <row r="295" spans="1:12" ht="18.2" customHeight="1">
      <c r="A295" s="16"/>
      <c r="B295" s="17"/>
      <c r="C295" s="17"/>
      <c r="D295" s="17"/>
      <c r="E295" s="17"/>
      <c r="F295" s="12"/>
      <c r="G295" s="11"/>
      <c r="H295" s="11"/>
      <c r="I295" s="11"/>
      <c r="J295" s="11"/>
      <c r="K295" s="14"/>
      <c r="L295" s="12"/>
    </row>
    <row r="296" spans="1:12" ht="18.2" customHeight="1">
      <c r="A296" s="16"/>
      <c r="B296" s="17"/>
      <c r="C296" s="17"/>
      <c r="D296" s="17"/>
      <c r="E296" s="17"/>
      <c r="F296" s="12"/>
      <c r="G296" s="11"/>
      <c r="H296" s="11"/>
      <c r="I296" s="11"/>
      <c r="J296" s="11"/>
      <c r="K296" s="14"/>
      <c r="L296" s="12"/>
    </row>
    <row r="297" spans="1:12" ht="18.2" customHeight="1">
      <c r="A297" s="16"/>
      <c r="B297" s="17"/>
      <c r="C297" s="17"/>
      <c r="D297" s="17"/>
      <c r="E297" s="17"/>
      <c r="F297" s="3" t="s">
        <v>18</v>
      </c>
      <c r="G297" s="4">
        <f>SUM(H297:J297)</f>
        <v>978.5</v>
      </c>
      <c r="H297" s="4">
        <v>0</v>
      </c>
      <c r="I297" s="4">
        <v>978.5</v>
      </c>
      <c r="J297" s="4">
        <v>0</v>
      </c>
      <c r="K297" s="14"/>
      <c r="L297" s="12"/>
    </row>
    <row r="298" spans="1:12" ht="18.2" customHeight="1">
      <c r="A298" s="16"/>
      <c r="B298" s="17"/>
      <c r="C298" s="17"/>
      <c r="D298" s="17"/>
      <c r="E298" s="17"/>
      <c r="F298" s="3" t="s">
        <v>19</v>
      </c>
      <c r="G298" s="4">
        <f>SUM(H298:J298)</f>
        <v>15050</v>
      </c>
      <c r="H298" s="4">
        <v>14598.5</v>
      </c>
      <c r="I298" s="4">
        <v>451.5</v>
      </c>
      <c r="J298" s="4">
        <v>0</v>
      </c>
      <c r="K298" s="14"/>
      <c r="L298" s="12"/>
    </row>
    <row r="299" spans="1:12" ht="18.2" customHeight="1">
      <c r="A299" s="13" t="s">
        <v>96</v>
      </c>
      <c r="B299" s="13"/>
      <c r="C299" s="13"/>
      <c r="D299" s="13"/>
      <c r="E299" s="13"/>
      <c r="F299" s="12" t="s">
        <v>17</v>
      </c>
      <c r="G299" s="11">
        <f>SUM(G302:G303)</f>
        <v>219053.45</v>
      </c>
      <c r="H299" s="11">
        <f>SUM(H304,H309,H314,H319)</f>
        <v>204903.52000000002</v>
      </c>
      <c r="I299" s="11">
        <f>SUM(I304,I309,I314,I319)</f>
        <v>14149.93</v>
      </c>
      <c r="J299" s="11">
        <f>SUM(J304,J309,J314,J319)</f>
        <v>0</v>
      </c>
      <c r="K299" s="12" t="str">
        <f>IF(H303=0,"-","")</f>
        <v/>
      </c>
      <c r="L299" s="12" t="str">
        <f>IF(H303=0,"-","")</f>
        <v/>
      </c>
    </row>
    <row r="300" spans="1:12" ht="18.2" customHeight="1">
      <c r="A300" s="13"/>
      <c r="B300" s="13"/>
      <c r="C300" s="13"/>
      <c r="D300" s="13"/>
      <c r="E300" s="13"/>
      <c r="F300" s="12"/>
      <c r="G300" s="11"/>
      <c r="H300" s="11"/>
      <c r="I300" s="11"/>
      <c r="J300" s="11"/>
      <c r="K300" s="12"/>
      <c r="L300" s="12"/>
    </row>
    <row r="301" spans="1:12" ht="18.2" customHeight="1">
      <c r="A301" s="13"/>
      <c r="B301" s="13"/>
      <c r="C301" s="13"/>
      <c r="D301" s="13"/>
      <c r="E301" s="13"/>
      <c r="F301" s="12"/>
      <c r="G301" s="11"/>
      <c r="H301" s="11"/>
      <c r="I301" s="11"/>
      <c r="J301" s="11"/>
      <c r="K301" s="12"/>
      <c r="L301" s="12"/>
    </row>
    <row r="302" spans="1:12" ht="18.2" customHeight="1">
      <c r="A302" s="13"/>
      <c r="B302" s="13"/>
      <c r="C302" s="13"/>
      <c r="D302" s="13"/>
      <c r="E302" s="13"/>
      <c r="F302" s="3" t="s">
        <v>18</v>
      </c>
      <c r="G302" s="4">
        <f>SUM(H302:J302)</f>
        <v>7812</v>
      </c>
      <c r="H302" s="4">
        <f t="shared" ref="H302:J303" si="13">SUM(H307,H312,H317,H322)</f>
        <v>0</v>
      </c>
      <c r="I302" s="4">
        <f t="shared" si="13"/>
        <v>7812</v>
      </c>
      <c r="J302" s="4">
        <f t="shared" si="13"/>
        <v>0</v>
      </c>
      <c r="K302" s="12"/>
      <c r="L302" s="12"/>
    </row>
    <row r="303" spans="1:12" ht="18.2" customHeight="1">
      <c r="A303" s="13"/>
      <c r="B303" s="13"/>
      <c r="C303" s="13"/>
      <c r="D303" s="13"/>
      <c r="E303" s="13"/>
      <c r="F303" s="3" t="s">
        <v>19</v>
      </c>
      <c r="G303" s="4">
        <f>SUM(H303:J303)</f>
        <v>211241.45</v>
      </c>
      <c r="H303" s="4">
        <f t="shared" si="13"/>
        <v>204903.52000000002</v>
      </c>
      <c r="I303" s="4">
        <f t="shared" si="13"/>
        <v>6337.93</v>
      </c>
      <c r="J303" s="4">
        <f t="shared" si="13"/>
        <v>0</v>
      </c>
      <c r="K303" s="12"/>
      <c r="L303" s="12"/>
    </row>
    <row r="304" spans="1:12" ht="18.2" customHeight="1">
      <c r="A304" s="16" t="s">
        <v>127</v>
      </c>
      <c r="B304" s="17" t="s">
        <v>97</v>
      </c>
      <c r="C304" s="17" t="s">
        <v>98</v>
      </c>
      <c r="D304" s="17" t="s">
        <v>23</v>
      </c>
      <c r="E304" s="17" t="s">
        <v>24</v>
      </c>
      <c r="F304" s="12" t="s">
        <v>17</v>
      </c>
      <c r="G304" s="11">
        <f>SUM(G307:G308)</f>
        <v>17526.45</v>
      </c>
      <c r="H304" s="11">
        <f>SUM(H307:H308)</f>
        <v>16074.3</v>
      </c>
      <c r="I304" s="11">
        <f>SUM(I307:I308)</f>
        <v>1452.15</v>
      </c>
      <c r="J304" s="11">
        <f>SUM(J307:J308)</f>
        <v>0</v>
      </c>
      <c r="K304" s="14">
        <v>94554705.879999995</v>
      </c>
      <c r="L304" s="12">
        <v>53</v>
      </c>
    </row>
    <row r="305" spans="1:12" ht="18.2" customHeight="1">
      <c r="A305" s="16"/>
      <c r="B305" s="17"/>
      <c r="C305" s="17"/>
      <c r="D305" s="17"/>
      <c r="E305" s="17"/>
      <c r="F305" s="12"/>
      <c r="G305" s="11"/>
      <c r="H305" s="11"/>
      <c r="I305" s="11"/>
      <c r="J305" s="11"/>
      <c r="K305" s="14"/>
      <c r="L305" s="12"/>
    </row>
    <row r="306" spans="1:12" ht="18.2" customHeight="1">
      <c r="A306" s="16"/>
      <c r="B306" s="17"/>
      <c r="C306" s="17"/>
      <c r="D306" s="17"/>
      <c r="E306" s="17"/>
      <c r="F306" s="12"/>
      <c r="G306" s="11"/>
      <c r="H306" s="11"/>
      <c r="I306" s="11"/>
      <c r="J306" s="11"/>
      <c r="K306" s="14"/>
      <c r="L306" s="12"/>
    </row>
    <row r="307" spans="1:12" ht="18.2" customHeight="1">
      <c r="A307" s="16"/>
      <c r="B307" s="17"/>
      <c r="C307" s="17"/>
      <c r="D307" s="17"/>
      <c r="E307" s="17"/>
      <c r="F307" s="3" t="s">
        <v>18</v>
      </c>
      <c r="G307" s="4">
        <f>SUM(H307:J307)</f>
        <v>955</v>
      </c>
      <c r="H307" s="4">
        <v>0</v>
      </c>
      <c r="I307" s="4">
        <v>955</v>
      </c>
      <c r="J307" s="4">
        <v>0</v>
      </c>
      <c r="K307" s="14"/>
      <c r="L307" s="12"/>
    </row>
    <row r="308" spans="1:12" ht="18.2" customHeight="1">
      <c r="A308" s="16"/>
      <c r="B308" s="17"/>
      <c r="C308" s="17"/>
      <c r="D308" s="17"/>
      <c r="E308" s="17"/>
      <c r="F308" s="3" t="s">
        <v>19</v>
      </c>
      <c r="G308" s="4">
        <f>SUM(H308:J308)</f>
        <v>16571.45</v>
      </c>
      <c r="H308" s="4">
        <v>16074.3</v>
      </c>
      <c r="I308" s="4">
        <v>497.15</v>
      </c>
      <c r="J308" s="4">
        <v>0</v>
      </c>
      <c r="K308" s="14"/>
      <c r="L308" s="12"/>
    </row>
    <row r="309" spans="1:12" ht="18.2" customHeight="1">
      <c r="A309" s="16" t="s">
        <v>128</v>
      </c>
      <c r="B309" s="17" t="s">
        <v>97</v>
      </c>
      <c r="C309" s="17" t="s">
        <v>99</v>
      </c>
      <c r="D309" s="17" t="s">
        <v>23</v>
      </c>
      <c r="E309" s="17" t="s">
        <v>24</v>
      </c>
      <c r="F309" s="12" t="s">
        <v>17</v>
      </c>
      <c r="G309" s="11">
        <f>SUM(G312:G313)</f>
        <v>72680</v>
      </c>
      <c r="H309" s="11">
        <f>SUM(H312:H313)</f>
        <v>67900</v>
      </c>
      <c r="I309" s="11">
        <f>SUM(I312:I313)</f>
        <v>4780</v>
      </c>
      <c r="J309" s="11">
        <f>SUM(J312:J313)</f>
        <v>0</v>
      </c>
      <c r="K309" s="14">
        <v>25719696.969999999</v>
      </c>
      <c r="L309" s="12">
        <v>27</v>
      </c>
    </row>
    <row r="310" spans="1:12" ht="18.2" customHeight="1">
      <c r="A310" s="16"/>
      <c r="B310" s="17"/>
      <c r="C310" s="17"/>
      <c r="D310" s="17"/>
      <c r="E310" s="17"/>
      <c r="F310" s="12"/>
      <c r="G310" s="11"/>
      <c r="H310" s="11"/>
      <c r="I310" s="11"/>
      <c r="J310" s="11"/>
      <c r="K310" s="14"/>
      <c r="L310" s="12"/>
    </row>
    <row r="311" spans="1:12" ht="18.2" customHeight="1">
      <c r="A311" s="16"/>
      <c r="B311" s="17"/>
      <c r="C311" s="17"/>
      <c r="D311" s="17"/>
      <c r="E311" s="17"/>
      <c r="F311" s="12"/>
      <c r="G311" s="11"/>
      <c r="H311" s="11"/>
      <c r="I311" s="11"/>
      <c r="J311" s="11"/>
      <c r="K311" s="14"/>
      <c r="L311" s="12"/>
    </row>
    <row r="312" spans="1:12" ht="18.2" customHeight="1">
      <c r="A312" s="16"/>
      <c r="B312" s="17"/>
      <c r="C312" s="17"/>
      <c r="D312" s="17"/>
      <c r="E312" s="17"/>
      <c r="F312" s="3" t="s">
        <v>18</v>
      </c>
      <c r="G312" s="4">
        <f>SUM(H312:J312)</f>
        <v>2680</v>
      </c>
      <c r="H312" s="4">
        <v>0</v>
      </c>
      <c r="I312" s="4">
        <v>2680</v>
      </c>
      <c r="J312" s="4">
        <v>0</v>
      </c>
      <c r="K312" s="14"/>
      <c r="L312" s="12"/>
    </row>
    <row r="313" spans="1:12" ht="18.2" customHeight="1">
      <c r="A313" s="16"/>
      <c r="B313" s="17"/>
      <c r="C313" s="17"/>
      <c r="D313" s="17"/>
      <c r="E313" s="17"/>
      <c r="F313" s="3" t="s">
        <v>19</v>
      </c>
      <c r="G313" s="4">
        <f>SUM(H313:J313)</f>
        <v>70000</v>
      </c>
      <c r="H313" s="4">
        <v>67900</v>
      </c>
      <c r="I313" s="4">
        <v>2100</v>
      </c>
      <c r="J313" s="4">
        <v>0</v>
      </c>
      <c r="K313" s="14"/>
      <c r="L313" s="12"/>
    </row>
    <row r="314" spans="1:12" ht="18.2" customHeight="1">
      <c r="A314" s="16" t="s">
        <v>130</v>
      </c>
      <c r="B314" s="17" t="s">
        <v>97</v>
      </c>
      <c r="C314" s="17" t="s">
        <v>100</v>
      </c>
      <c r="D314" s="17" t="s">
        <v>23</v>
      </c>
      <c r="E314" s="17" t="s">
        <v>24</v>
      </c>
      <c r="F314" s="12" t="s">
        <v>17</v>
      </c>
      <c r="G314" s="11">
        <f>SUM(G317:G318)</f>
        <v>64947</v>
      </c>
      <c r="H314" s="11">
        <f>SUM(H317:H318)</f>
        <v>62729.22</v>
      </c>
      <c r="I314" s="11">
        <f>SUM(I317:I318)</f>
        <v>2217.7799999999997</v>
      </c>
      <c r="J314" s="11">
        <f>SUM(J317:J318)</f>
        <v>0</v>
      </c>
      <c r="K314" s="14">
        <v>118357018.87</v>
      </c>
      <c r="L314" s="12">
        <v>56</v>
      </c>
    </row>
    <row r="315" spans="1:12" ht="18.2" customHeight="1">
      <c r="A315" s="16"/>
      <c r="B315" s="17"/>
      <c r="C315" s="17"/>
      <c r="D315" s="17"/>
      <c r="E315" s="17"/>
      <c r="F315" s="12"/>
      <c r="G315" s="11"/>
      <c r="H315" s="11"/>
      <c r="I315" s="11"/>
      <c r="J315" s="11"/>
      <c r="K315" s="14"/>
      <c r="L315" s="12"/>
    </row>
    <row r="316" spans="1:12" ht="18.2" customHeight="1">
      <c r="A316" s="16"/>
      <c r="B316" s="17"/>
      <c r="C316" s="17"/>
      <c r="D316" s="17"/>
      <c r="E316" s="17"/>
      <c r="F316" s="12"/>
      <c r="G316" s="11"/>
      <c r="H316" s="11"/>
      <c r="I316" s="11"/>
      <c r="J316" s="11"/>
      <c r="K316" s="14"/>
      <c r="L316" s="12"/>
    </row>
    <row r="317" spans="1:12" ht="18.2" customHeight="1">
      <c r="A317" s="16"/>
      <c r="B317" s="17"/>
      <c r="C317" s="17"/>
      <c r="D317" s="17"/>
      <c r="E317" s="17"/>
      <c r="F317" s="3" t="s">
        <v>18</v>
      </c>
      <c r="G317" s="4">
        <f>SUM(H317:J317)</f>
        <v>277</v>
      </c>
      <c r="H317" s="4">
        <v>0</v>
      </c>
      <c r="I317" s="4">
        <v>277</v>
      </c>
      <c r="J317" s="4">
        <v>0</v>
      </c>
      <c r="K317" s="14"/>
      <c r="L317" s="12"/>
    </row>
    <row r="318" spans="1:12" ht="18.2" customHeight="1">
      <c r="A318" s="16"/>
      <c r="B318" s="17"/>
      <c r="C318" s="17"/>
      <c r="D318" s="17"/>
      <c r="E318" s="17"/>
      <c r="F318" s="3" t="s">
        <v>19</v>
      </c>
      <c r="G318" s="4">
        <f>SUM(H318:J318)</f>
        <v>64670</v>
      </c>
      <c r="H318" s="4">
        <v>62729.22</v>
      </c>
      <c r="I318" s="4">
        <v>1940.78</v>
      </c>
      <c r="J318" s="4">
        <v>0</v>
      </c>
      <c r="K318" s="14"/>
      <c r="L318" s="12"/>
    </row>
    <row r="319" spans="1:12" ht="18.2" customHeight="1">
      <c r="A319" s="16" t="s">
        <v>129</v>
      </c>
      <c r="B319" s="17" t="s">
        <v>97</v>
      </c>
      <c r="C319" s="17" t="s">
        <v>101</v>
      </c>
      <c r="D319" s="17" t="s">
        <v>23</v>
      </c>
      <c r="E319" s="17" t="s">
        <v>24</v>
      </c>
      <c r="F319" s="12" t="s">
        <v>17</v>
      </c>
      <c r="G319" s="11">
        <f>SUM(G322:G323)</f>
        <v>63900</v>
      </c>
      <c r="H319" s="11">
        <f>SUM(H322:H323)</f>
        <v>58200</v>
      </c>
      <c r="I319" s="11">
        <f>SUM(I322:I323)</f>
        <v>5700</v>
      </c>
      <c r="J319" s="11">
        <f>SUM(J322:J323)</f>
        <v>0</v>
      </c>
      <c r="K319" s="14">
        <v>40699300.700000003</v>
      </c>
      <c r="L319" s="12">
        <v>40</v>
      </c>
    </row>
    <row r="320" spans="1:12" ht="18.2" customHeight="1">
      <c r="A320" s="16"/>
      <c r="B320" s="17"/>
      <c r="C320" s="17"/>
      <c r="D320" s="17"/>
      <c r="E320" s="17"/>
      <c r="F320" s="12"/>
      <c r="G320" s="11"/>
      <c r="H320" s="11"/>
      <c r="I320" s="11"/>
      <c r="J320" s="11"/>
      <c r="K320" s="14"/>
      <c r="L320" s="12"/>
    </row>
    <row r="321" spans="1:12" ht="18.2" customHeight="1">
      <c r="A321" s="16"/>
      <c r="B321" s="17"/>
      <c r="C321" s="17"/>
      <c r="D321" s="17"/>
      <c r="E321" s="17"/>
      <c r="F321" s="12"/>
      <c r="G321" s="11"/>
      <c r="H321" s="11"/>
      <c r="I321" s="11"/>
      <c r="J321" s="11"/>
      <c r="K321" s="14"/>
      <c r="L321" s="12"/>
    </row>
    <row r="322" spans="1:12" ht="18.2" customHeight="1">
      <c r="A322" s="16"/>
      <c r="B322" s="17"/>
      <c r="C322" s="17"/>
      <c r="D322" s="17"/>
      <c r="E322" s="17"/>
      <c r="F322" s="3" t="s">
        <v>18</v>
      </c>
      <c r="G322" s="4">
        <f>SUM(H322:J322)</f>
        <v>3900</v>
      </c>
      <c r="H322" s="4">
        <v>0</v>
      </c>
      <c r="I322" s="4">
        <v>3900</v>
      </c>
      <c r="J322" s="4">
        <v>0</v>
      </c>
      <c r="K322" s="14"/>
      <c r="L322" s="12"/>
    </row>
    <row r="323" spans="1:12" ht="18.2" customHeight="1">
      <c r="A323" s="16"/>
      <c r="B323" s="17"/>
      <c r="C323" s="17"/>
      <c r="D323" s="17"/>
      <c r="E323" s="17"/>
      <c r="F323" s="3" t="s">
        <v>19</v>
      </c>
      <c r="G323" s="4">
        <f>SUM(H323:J323)</f>
        <v>60000</v>
      </c>
      <c r="H323" s="4">
        <v>58200</v>
      </c>
      <c r="I323" s="4">
        <v>1800</v>
      </c>
      <c r="J323" s="4">
        <v>0</v>
      </c>
      <c r="K323" s="14"/>
      <c r="L323" s="12"/>
    </row>
    <row r="324" spans="1:12" ht="18.2" customHeight="1">
      <c r="A324" s="13" t="s">
        <v>102</v>
      </c>
      <c r="B324" s="13"/>
      <c r="C324" s="13"/>
      <c r="D324" s="13"/>
      <c r="E324" s="13"/>
      <c r="F324" s="12" t="s">
        <v>17</v>
      </c>
      <c r="G324" s="11">
        <f>SUM(G327:G328)</f>
        <v>45518</v>
      </c>
      <c r="H324" s="11">
        <f>SUM(H329)</f>
        <v>40740</v>
      </c>
      <c r="I324" s="11">
        <f>SUM(I329)</f>
        <v>4778</v>
      </c>
      <c r="J324" s="11">
        <f>SUM(J329)</f>
        <v>0</v>
      </c>
      <c r="K324" s="12" t="str">
        <f>IF(H328=0,"-","")</f>
        <v/>
      </c>
      <c r="L324" s="12" t="str">
        <f>IF(H328=0,"-","")</f>
        <v/>
      </c>
    </row>
    <row r="325" spans="1:12" ht="18.2" customHeight="1">
      <c r="A325" s="13"/>
      <c r="B325" s="13"/>
      <c r="C325" s="13"/>
      <c r="D325" s="13"/>
      <c r="E325" s="13"/>
      <c r="F325" s="12"/>
      <c r="G325" s="11"/>
      <c r="H325" s="11"/>
      <c r="I325" s="11"/>
      <c r="J325" s="11"/>
      <c r="K325" s="12"/>
      <c r="L325" s="12"/>
    </row>
    <row r="326" spans="1:12" ht="18.2" customHeight="1">
      <c r="A326" s="13"/>
      <c r="B326" s="13"/>
      <c r="C326" s="13"/>
      <c r="D326" s="13"/>
      <c r="E326" s="13"/>
      <c r="F326" s="12"/>
      <c r="G326" s="11"/>
      <c r="H326" s="11"/>
      <c r="I326" s="11"/>
      <c r="J326" s="11"/>
      <c r="K326" s="12"/>
      <c r="L326" s="12"/>
    </row>
    <row r="327" spans="1:12" ht="18.2" customHeight="1">
      <c r="A327" s="13"/>
      <c r="B327" s="13"/>
      <c r="C327" s="13"/>
      <c r="D327" s="13"/>
      <c r="E327" s="13"/>
      <c r="F327" s="3" t="s">
        <v>18</v>
      </c>
      <c r="G327" s="4">
        <f>SUM(H327:J327)</f>
        <v>3518</v>
      </c>
      <c r="H327" s="4">
        <f t="shared" ref="H327:J328" si="14">SUM(H332)</f>
        <v>0</v>
      </c>
      <c r="I327" s="4">
        <f t="shared" si="14"/>
        <v>3518</v>
      </c>
      <c r="J327" s="4">
        <f t="shared" si="14"/>
        <v>0</v>
      </c>
      <c r="K327" s="12"/>
      <c r="L327" s="12"/>
    </row>
    <row r="328" spans="1:12" ht="18.2" customHeight="1">
      <c r="A328" s="13"/>
      <c r="B328" s="13"/>
      <c r="C328" s="13"/>
      <c r="D328" s="13"/>
      <c r="E328" s="13"/>
      <c r="F328" s="3" t="s">
        <v>19</v>
      </c>
      <c r="G328" s="4">
        <f>SUM(H328:J328)</f>
        <v>42000</v>
      </c>
      <c r="H328" s="4">
        <f t="shared" si="14"/>
        <v>40740</v>
      </c>
      <c r="I328" s="4">
        <f t="shared" si="14"/>
        <v>1260</v>
      </c>
      <c r="J328" s="4">
        <f t="shared" si="14"/>
        <v>0</v>
      </c>
      <c r="K328" s="12"/>
      <c r="L328" s="12"/>
    </row>
    <row r="329" spans="1:12" ht="18.2" customHeight="1">
      <c r="A329" s="16" t="s">
        <v>127</v>
      </c>
      <c r="B329" s="17" t="s">
        <v>103</v>
      </c>
      <c r="C329" s="17" t="s">
        <v>104</v>
      </c>
      <c r="D329" s="17" t="s">
        <v>23</v>
      </c>
      <c r="E329" s="17" t="s">
        <v>33</v>
      </c>
      <c r="F329" s="12" t="s">
        <v>17</v>
      </c>
      <c r="G329" s="11">
        <f>SUM(G332:G333)</f>
        <v>45518</v>
      </c>
      <c r="H329" s="11">
        <f>SUM(H332:H333)</f>
        <v>40740</v>
      </c>
      <c r="I329" s="11">
        <f>SUM(I332:I333)</f>
        <v>4778</v>
      </c>
      <c r="J329" s="11">
        <f>SUM(J332:J333)</f>
        <v>0</v>
      </c>
      <c r="K329" s="14">
        <v>9280182.2300000004</v>
      </c>
      <c r="L329" s="12">
        <v>13</v>
      </c>
    </row>
    <row r="330" spans="1:12" ht="18.2" customHeight="1">
      <c r="A330" s="16"/>
      <c r="B330" s="17"/>
      <c r="C330" s="17"/>
      <c r="D330" s="17"/>
      <c r="E330" s="17"/>
      <c r="F330" s="12"/>
      <c r="G330" s="11"/>
      <c r="H330" s="11"/>
      <c r="I330" s="11"/>
      <c r="J330" s="11"/>
      <c r="K330" s="14"/>
      <c r="L330" s="12"/>
    </row>
    <row r="331" spans="1:12" ht="18.2" customHeight="1">
      <c r="A331" s="16"/>
      <c r="B331" s="17"/>
      <c r="C331" s="17"/>
      <c r="D331" s="17"/>
      <c r="E331" s="17"/>
      <c r="F331" s="12"/>
      <c r="G331" s="11"/>
      <c r="H331" s="11"/>
      <c r="I331" s="11"/>
      <c r="J331" s="11"/>
      <c r="K331" s="14"/>
      <c r="L331" s="12"/>
    </row>
    <row r="332" spans="1:12" ht="18.2" customHeight="1">
      <c r="A332" s="16"/>
      <c r="B332" s="17"/>
      <c r="C332" s="17"/>
      <c r="D332" s="17"/>
      <c r="E332" s="17"/>
      <c r="F332" s="3" t="s">
        <v>18</v>
      </c>
      <c r="G332" s="4">
        <f>SUM(H332:J332)</f>
        <v>3518</v>
      </c>
      <c r="H332" s="4">
        <v>0</v>
      </c>
      <c r="I332" s="4">
        <v>3518</v>
      </c>
      <c r="J332" s="4">
        <v>0</v>
      </c>
      <c r="K332" s="14"/>
      <c r="L332" s="12"/>
    </row>
    <row r="333" spans="1:12" ht="18.2" customHeight="1">
      <c r="A333" s="16"/>
      <c r="B333" s="17"/>
      <c r="C333" s="17"/>
      <c r="D333" s="17"/>
      <c r="E333" s="17"/>
      <c r="F333" s="3" t="s">
        <v>19</v>
      </c>
      <c r="G333" s="4">
        <f>SUM(H333:J333)</f>
        <v>42000</v>
      </c>
      <c r="H333" s="4">
        <v>40740</v>
      </c>
      <c r="I333" s="4">
        <v>1260</v>
      </c>
      <c r="J333" s="4">
        <v>0</v>
      </c>
      <c r="K333" s="14"/>
      <c r="L333" s="12"/>
    </row>
    <row r="334" spans="1:12" ht="18.2" customHeight="1">
      <c r="A334" s="13" t="s">
        <v>105</v>
      </c>
      <c r="B334" s="13"/>
      <c r="C334" s="13"/>
      <c r="D334" s="13"/>
      <c r="E334" s="13"/>
      <c r="F334" s="12" t="s">
        <v>17</v>
      </c>
      <c r="G334" s="11">
        <f>SUM(G337:G338)</f>
        <v>8124.85</v>
      </c>
      <c r="H334" s="11">
        <f>SUM(H339)</f>
        <v>7530.8</v>
      </c>
      <c r="I334" s="11">
        <f>SUM(I339)</f>
        <v>594.04999999999995</v>
      </c>
      <c r="J334" s="11">
        <f>SUM(J339)</f>
        <v>0</v>
      </c>
      <c r="K334" s="12" t="str">
        <f>IF(H338=0,"-","")</f>
        <v/>
      </c>
      <c r="L334" s="12" t="str">
        <f>IF(H338=0,"-","")</f>
        <v/>
      </c>
    </row>
    <row r="335" spans="1:12" ht="18.2" customHeight="1">
      <c r="A335" s="13"/>
      <c r="B335" s="13"/>
      <c r="C335" s="13"/>
      <c r="D335" s="13"/>
      <c r="E335" s="13"/>
      <c r="F335" s="12"/>
      <c r="G335" s="11"/>
      <c r="H335" s="11"/>
      <c r="I335" s="11"/>
      <c r="J335" s="11"/>
      <c r="K335" s="12"/>
      <c r="L335" s="12"/>
    </row>
    <row r="336" spans="1:12" ht="18.2" customHeight="1">
      <c r="A336" s="13"/>
      <c r="B336" s="13"/>
      <c r="C336" s="13"/>
      <c r="D336" s="13"/>
      <c r="E336" s="13"/>
      <c r="F336" s="12"/>
      <c r="G336" s="11"/>
      <c r="H336" s="11"/>
      <c r="I336" s="11"/>
      <c r="J336" s="11"/>
      <c r="K336" s="12"/>
      <c r="L336" s="12"/>
    </row>
    <row r="337" spans="1:12" ht="18.2" customHeight="1">
      <c r="A337" s="13"/>
      <c r="B337" s="13"/>
      <c r="C337" s="13"/>
      <c r="D337" s="13"/>
      <c r="E337" s="13"/>
      <c r="F337" s="3" t="s">
        <v>18</v>
      </c>
      <c r="G337" s="4">
        <f>SUM(H337:J337)</f>
        <v>361.14</v>
      </c>
      <c r="H337" s="4">
        <f t="shared" ref="H337:J338" si="15">SUM(H342)</f>
        <v>0</v>
      </c>
      <c r="I337" s="4">
        <f t="shared" si="15"/>
        <v>361.14</v>
      </c>
      <c r="J337" s="4">
        <f t="shared" si="15"/>
        <v>0</v>
      </c>
      <c r="K337" s="12"/>
      <c r="L337" s="12"/>
    </row>
    <row r="338" spans="1:12" ht="18.2" customHeight="1">
      <c r="A338" s="13"/>
      <c r="B338" s="13"/>
      <c r="C338" s="13"/>
      <c r="D338" s="13"/>
      <c r="E338" s="13"/>
      <c r="F338" s="3" t="s">
        <v>19</v>
      </c>
      <c r="G338" s="4">
        <f>SUM(H338:J338)</f>
        <v>7763.71</v>
      </c>
      <c r="H338" s="4">
        <f t="shared" si="15"/>
        <v>7530.8</v>
      </c>
      <c r="I338" s="4">
        <f t="shared" si="15"/>
        <v>232.91</v>
      </c>
      <c r="J338" s="4">
        <f t="shared" si="15"/>
        <v>0</v>
      </c>
      <c r="K338" s="12"/>
      <c r="L338" s="12"/>
    </row>
    <row r="339" spans="1:12" ht="18.2" customHeight="1">
      <c r="A339" s="16" t="s">
        <v>127</v>
      </c>
      <c r="B339" s="17" t="s">
        <v>106</v>
      </c>
      <c r="C339" s="17" t="s">
        <v>107</v>
      </c>
      <c r="D339" s="17" t="s">
        <v>23</v>
      </c>
      <c r="E339" s="17" t="s">
        <v>24</v>
      </c>
      <c r="F339" s="12" t="s">
        <v>17</v>
      </c>
      <c r="G339" s="11">
        <f>SUM(G342:G343)</f>
        <v>8124.85</v>
      </c>
      <c r="H339" s="11">
        <f>SUM(H342:H343)</f>
        <v>7530.8</v>
      </c>
      <c r="I339" s="11">
        <f>SUM(I342:I343)</f>
        <v>594.04999999999995</v>
      </c>
      <c r="J339" s="11">
        <f>SUM(J342:J343)</f>
        <v>0</v>
      </c>
      <c r="K339" s="14">
        <v>4509461.08</v>
      </c>
      <c r="L339" s="12">
        <v>4</v>
      </c>
    </row>
    <row r="340" spans="1:12" ht="18.2" customHeight="1">
      <c r="A340" s="16"/>
      <c r="B340" s="17"/>
      <c r="C340" s="17"/>
      <c r="D340" s="17"/>
      <c r="E340" s="17"/>
      <c r="F340" s="12"/>
      <c r="G340" s="11"/>
      <c r="H340" s="11"/>
      <c r="I340" s="11"/>
      <c r="J340" s="11"/>
      <c r="K340" s="14"/>
      <c r="L340" s="12"/>
    </row>
    <row r="341" spans="1:12" ht="18.2" customHeight="1">
      <c r="A341" s="16"/>
      <c r="B341" s="17"/>
      <c r="C341" s="17"/>
      <c r="D341" s="17"/>
      <c r="E341" s="17"/>
      <c r="F341" s="12"/>
      <c r="G341" s="11"/>
      <c r="H341" s="11"/>
      <c r="I341" s="11"/>
      <c r="J341" s="11"/>
      <c r="K341" s="14"/>
      <c r="L341" s="12"/>
    </row>
    <row r="342" spans="1:12" ht="18.2" customHeight="1">
      <c r="A342" s="16"/>
      <c r="B342" s="17"/>
      <c r="C342" s="17"/>
      <c r="D342" s="17"/>
      <c r="E342" s="17"/>
      <c r="F342" s="3" t="s">
        <v>18</v>
      </c>
      <c r="G342" s="4">
        <f>SUM(H342:J342)</f>
        <v>361.14</v>
      </c>
      <c r="H342" s="4">
        <v>0</v>
      </c>
      <c r="I342" s="4">
        <v>361.14</v>
      </c>
      <c r="J342" s="4">
        <v>0</v>
      </c>
      <c r="K342" s="14"/>
      <c r="L342" s="12"/>
    </row>
    <row r="343" spans="1:12" ht="18.2" customHeight="1">
      <c r="A343" s="16"/>
      <c r="B343" s="17"/>
      <c r="C343" s="17"/>
      <c r="D343" s="17"/>
      <c r="E343" s="17"/>
      <c r="F343" s="3" t="s">
        <v>19</v>
      </c>
      <c r="G343" s="4">
        <f>SUM(H343:J343)</f>
        <v>7763.71</v>
      </c>
      <c r="H343" s="4">
        <v>7530.8</v>
      </c>
      <c r="I343" s="4">
        <v>232.91</v>
      </c>
      <c r="J343" s="4">
        <v>0</v>
      </c>
      <c r="K343" s="14"/>
      <c r="L343" s="12"/>
    </row>
    <row r="344" spans="1:12" ht="18.2" customHeight="1">
      <c r="A344" s="13" t="s">
        <v>108</v>
      </c>
      <c r="B344" s="13"/>
      <c r="C344" s="13"/>
      <c r="D344" s="13"/>
      <c r="E344" s="13"/>
      <c r="F344" s="12" t="s">
        <v>17</v>
      </c>
      <c r="G344" s="11">
        <f>SUM(G347:G348)</f>
        <v>31950</v>
      </c>
      <c r="H344" s="11">
        <f>SUM(H349)</f>
        <v>29100</v>
      </c>
      <c r="I344" s="11">
        <f>SUM(I349)</f>
        <v>2850</v>
      </c>
      <c r="J344" s="11">
        <f>SUM(J349)</f>
        <v>0</v>
      </c>
      <c r="K344" s="12" t="str">
        <f>IF(H348=0,"-","")</f>
        <v/>
      </c>
      <c r="L344" s="12" t="str">
        <f>IF(H348=0,"-","")</f>
        <v/>
      </c>
    </row>
    <row r="345" spans="1:12" ht="18.2" customHeight="1">
      <c r="A345" s="13"/>
      <c r="B345" s="13"/>
      <c r="C345" s="13"/>
      <c r="D345" s="13"/>
      <c r="E345" s="13"/>
      <c r="F345" s="12"/>
      <c r="G345" s="11"/>
      <c r="H345" s="11"/>
      <c r="I345" s="11"/>
      <c r="J345" s="11"/>
      <c r="K345" s="12"/>
      <c r="L345" s="12"/>
    </row>
    <row r="346" spans="1:12" ht="18.2" customHeight="1">
      <c r="A346" s="13"/>
      <c r="B346" s="13"/>
      <c r="C346" s="13"/>
      <c r="D346" s="13"/>
      <c r="E346" s="13"/>
      <c r="F346" s="12"/>
      <c r="G346" s="11"/>
      <c r="H346" s="11"/>
      <c r="I346" s="11"/>
      <c r="J346" s="11"/>
      <c r="K346" s="12"/>
      <c r="L346" s="12"/>
    </row>
    <row r="347" spans="1:12" ht="18.2" customHeight="1">
      <c r="A347" s="13"/>
      <c r="B347" s="13"/>
      <c r="C347" s="13"/>
      <c r="D347" s="13"/>
      <c r="E347" s="13"/>
      <c r="F347" s="3" t="s">
        <v>18</v>
      </c>
      <c r="G347" s="4">
        <f>SUM(H347:J347)</f>
        <v>1950</v>
      </c>
      <c r="H347" s="4">
        <f t="shared" ref="H347:J348" si="16">SUM(H352)</f>
        <v>0</v>
      </c>
      <c r="I347" s="4">
        <f t="shared" si="16"/>
        <v>1950</v>
      </c>
      <c r="J347" s="4">
        <f t="shared" si="16"/>
        <v>0</v>
      </c>
      <c r="K347" s="12"/>
      <c r="L347" s="12"/>
    </row>
    <row r="348" spans="1:12" ht="18.2" customHeight="1">
      <c r="A348" s="13"/>
      <c r="B348" s="13"/>
      <c r="C348" s="13"/>
      <c r="D348" s="13"/>
      <c r="E348" s="13"/>
      <c r="F348" s="3" t="s">
        <v>19</v>
      </c>
      <c r="G348" s="4">
        <f>SUM(H348:J348)</f>
        <v>30000</v>
      </c>
      <c r="H348" s="4">
        <f t="shared" si="16"/>
        <v>29100</v>
      </c>
      <c r="I348" s="4">
        <f t="shared" si="16"/>
        <v>900</v>
      </c>
      <c r="J348" s="4">
        <f t="shared" si="16"/>
        <v>0</v>
      </c>
      <c r="K348" s="12"/>
      <c r="L348" s="12"/>
    </row>
    <row r="349" spans="1:12" ht="18.2" customHeight="1">
      <c r="A349" s="16" t="s">
        <v>127</v>
      </c>
      <c r="B349" s="17" t="s">
        <v>109</v>
      </c>
      <c r="C349" s="17" t="s">
        <v>110</v>
      </c>
      <c r="D349" s="17" t="s">
        <v>23</v>
      </c>
      <c r="E349" s="17" t="s">
        <v>24</v>
      </c>
      <c r="F349" s="12" t="s">
        <v>17</v>
      </c>
      <c r="G349" s="11">
        <f>SUM(G352:G353)</f>
        <v>31950</v>
      </c>
      <c r="H349" s="11">
        <f>SUM(H352:H353)</f>
        <v>29100</v>
      </c>
      <c r="I349" s="11">
        <f>SUM(I352:I353)</f>
        <v>2850</v>
      </c>
      <c r="J349" s="11">
        <f>SUM(J352:J353)</f>
        <v>0</v>
      </c>
      <c r="K349" s="14">
        <v>51964285.710000001</v>
      </c>
      <c r="L349" s="12">
        <v>45</v>
      </c>
    </row>
    <row r="350" spans="1:12" ht="18.2" customHeight="1">
      <c r="A350" s="16"/>
      <c r="B350" s="17"/>
      <c r="C350" s="17"/>
      <c r="D350" s="17"/>
      <c r="E350" s="17"/>
      <c r="F350" s="12"/>
      <c r="G350" s="11"/>
      <c r="H350" s="11"/>
      <c r="I350" s="11"/>
      <c r="J350" s="11"/>
      <c r="K350" s="14"/>
      <c r="L350" s="12"/>
    </row>
    <row r="351" spans="1:12" ht="18.2" customHeight="1">
      <c r="A351" s="16"/>
      <c r="B351" s="17"/>
      <c r="C351" s="17"/>
      <c r="D351" s="17"/>
      <c r="E351" s="17"/>
      <c r="F351" s="12"/>
      <c r="G351" s="11"/>
      <c r="H351" s="11"/>
      <c r="I351" s="11"/>
      <c r="J351" s="11"/>
      <c r="K351" s="14"/>
      <c r="L351" s="12"/>
    </row>
    <row r="352" spans="1:12" ht="18.2" customHeight="1">
      <c r="A352" s="16"/>
      <c r="B352" s="17"/>
      <c r="C352" s="17"/>
      <c r="D352" s="17"/>
      <c r="E352" s="17"/>
      <c r="F352" s="3" t="s">
        <v>18</v>
      </c>
      <c r="G352" s="4">
        <f>SUM(H352:J352)</f>
        <v>1950</v>
      </c>
      <c r="H352" s="4">
        <v>0</v>
      </c>
      <c r="I352" s="4">
        <v>1950</v>
      </c>
      <c r="J352" s="4">
        <v>0</v>
      </c>
      <c r="K352" s="14"/>
      <c r="L352" s="12"/>
    </row>
    <row r="353" spans="1:12" ht="18.2" customHeight="1">
      <c r="A353" s="16"/>
      <c r="B353" s="17"/>
      <c r="C353" s="17"/>
      <c r="D353" s="17"/>
      <c r="E353" s="17"/>
      <c r="F353" s="3" t="s">
        <v>19</v>
      </c>
      <c r="G353" s="4">
        <f>SUM(H353:J353)</f>
        <v>30000</v>
      </c>
      <c r="H353" s="4">
        <v>29100</v>
      </c>
      <c r="I353" s="4">
        <v>900</v>
      </c>
      <c r="J353" s="4">
        <v>0</v>
      </c>
      <c r="K353" s="14"/>
      <c r="L353" s="12"/>
    </row>
    <row r="354" spans="1:12" ht="18.2" customHeight="1">
      <c r="A354" s="13" t="s">
        <v>111</v>
      </c>
      <c r="B354" s="13"/>
      <c r="C354" s="13"/>
      <c r="D354" s="13"/>
      <c r="E354" s="13"/>
      <c r="F354" s="12" t="s">
        <v>17</v>
      </c>
      <c r="G354" s="11">
        <f>SUM(G357:G358)</f>
        <v>74989.62000000001</v>
      </c>
      <c r="H354" s="11">
        <f>SUM(H359,H364)</f>
        <v>68541.600000000006</v>
      </c>
      <c r="I354" s="11">
        <f>SUM(I359,I364)</f>
        <v>6448.02</v>
      </c>
      <c r="J354" s="11">
        <f>SUM(J359,J364)</f>
        <v>0</v>
      </c>
      <c r="K354" s="12" t="str">
        <f>IF(H358=0,"-","")</f>
        <v/>
      </c>
      <c r="L354" s="12" t="str">
        <f>IF(H358=0,"-","")</f>
        <v/>
      </c>
    </row>
    <row r="355" spans="1:12" ht="18.2" customHeight="1">
      <c r="A355" s="13"/>
      <c r="B355" s="13"/>
      <c r="C355" s="13"/>
      <c r="D355" s="13"/>
      <c r="E355" s="13"/>
      <c r="F355" s="12"/>
      <c r="G355" s="11"/>
      <c r="H355" s="11"/>
      <c r="I355" s="11"/>
      <c r="J355" s="11"/>
      <c r="K355" s="12"/>
      <c r="L355" s="12"/>
    </row>
    <row r="356" spans="1:12" ht="18.2" customHeight="1">
      <c r="A356" s="13"/>
      <c r="B356" s="13"/>
      <c r="C356" s="13"/>
      <c r="D356" s="13"/>
      <c r="E356" s="13"/>
      <c r="F356" s="12"/>
      <c r="G356" s="11"/>
      <c r="H356" s="11"/>
      <c r="I356" s="11"/>
      <c r="J356" s="11"/>
      <c r="K356" s="12"/>
      <c r="L356" s="12"/>
    </row>
    <row r="357" spans="1:12" ht="18.2" customHeight="1">
      <c r="A357" s="13"/>
      <c r="B357" s="13"/>
      <c r="C357" s="13"/>
      <c r="D357" s="13"/>
      <c r="E357" s="13"/>
      <c r="F357" s="3" t="s">
        <v>18</v>
      </c>
      <c r="G357" s="4">
        <f>SUM(H357:J357)</f>
        <v>4328.21</v>
      </c>
      <c r="H357" s="4">
        <f t="shared" ref="H357:J358" si="17">SUM(H362,H367)</f>
        <v>0</v>
      </c>
      <c r="I357" s="4">
        <f t="shared" si="17"/>
        <v>4328.21</v>
      </c>
      <c r="J357" s="4">
        <f t="shared" si="17"/>
        <v>0</v>
      </c>
      <c r="K357" s="12"/>
      <c r="L357" s="12"/>
    </row>
    <row r="358" spans="1:12" ht="18.2" customHeight="1">
      <c r="A358" s="13"/>
      <c r="B358" s="13"/>
      <c r="C358" s="13"/>
      <c r="D358" s="13"/>
      <c r="E358" s="13"/>
      <c r="F358" s="3" t="s">
        <v>19</v>
      </c>
      <c r="G358" s="4">
        <f>SUM(H358:J358)</f>
        <v>70661.41</v>
      </c>
      <c r="H358" s="4">
        <f t="shared" si="17"/>
        <v>68541.600000000006</v>
      </c>
      <c r="I358" s="4">
        <f t="shared" si="17"/>
        <v>2119.81</v>
      </c>
      <c r="J358" s="4">
        <f t="shared" si="17"/>
        <v>0</v>
      </c>
      <c r="K358" s="12"/>
      <c r="L358" s="12"/>
    </row>
    <row r="359" spans="1:12" ht="18.2" customHeight="1">
      <c r="A359" s="16" t="s">
        <v>127</v>
      </c>
      <c r="B359" s="17" t="s">
        <v>112</v>
      </c>
      <c r="C359" s="17" t="s">
        <v>113</v>
      </c>
      <c r="D359" s="17" t="s">
        <v>23</v>
      </c>
      <c r="E359" s="17" t="s">
        <v>33</v>
      </c>
      <c r="F359" s="12" t="s">
        <v>17</v>
      </c>
      <c r="G359" s="11">
        <f>SUM(G362:G363)</f>
        <v>31135.62</v>
      </c>
      <c r="H359" s="11">
        <f>SUM(H362:H363)</f>
        <v>29741.599999999999</v>
      </c>
      <c r="I359" s="11">
        <f>SUM(I362:I363)</f>
        <v>1394.02</v>
      </c>
      <c r="J359" s="11">
        <f>SUM(J362:J363)</f>
        <v>0</v>
      </c>
      <c r="K359" s="14">
        <v>106220000</v>
      </c>
      <c r="L359" s="12">
        <v>55</v>
      </c>
    </row>
    <row r="360" spans="1:12" ht="18.2" customHeight="1">
      <c r="A360" s="16"/>
      <c r="B360" s="17"/>
      <c r="C360" s="17"/>
      <c r="D360" s="17"/>
      <c r="E360" s="17"/>
      <c r="F360" s="12"/>
      <c r="G360" s="11"/>
      <c r="H360" s="11"/>
      <c r="I360" s="11"/>
      <c r="J360" s="11"/>
      <c r="K360" s="14"/>
      <c r="L360" s="12"/>
    </row>
    <row r="361" spans="1:12" ht="18.2" customHeight="1">
      <c r="A361" s="16"/>
      <c r="B361" s="17"/>
      <c r="C361" s="17"/>
      <c r="D361" s="17"/>
      <c r="E361" s="17"/>
      <c r="F361" s="12"/>
      <c r="G361" s="11"/>
      <c r="H361" s="11"/>
      <c r="I361" s="11"/>
      <c r="J361" s="11"/>
      <c r="K361" s="14"/>
      <c r="L361" s="12"/>
    </row>
    <row r="362" spans="1:12" ht="18.2" customHeight="1">
      <c r="A362" s="16"/>
      <c r="B362" s="17"/>
      <c r="C362" s="17"/>
      <c r="D362" s="17"/>
      <c r="E362" s="17"/>
      <c r="F362" s="3" t="s">
        <v>18</v>
      </c>
      <c r="G362" s="4">
        <f>SUM(H362:J362)</f>
        <v>474.21</v>
      </c>
      <c r="H362" s="4">
        <v>0</v>
      </c>
      <c r="I362" s="4">
        <v>474.21</v>
      </c>
      <c r="J362" s="4">
        <v>0</v>
      </c>
      <c r="K362" s="14"/>
      <c r="L362" s="12"/>
    </row>
    <row r="363" spans="1:12" ht="18.2" customHeight="1">
      <c r="A363" s="16"/>
      <c r="B363" s="17"/>
      <c r="C363" s="17"/>
      <c r="D363" s="17"/>
      <c r="E363" s="17"/>
      <c r="F363" s="3" t="s">
        <v>19</v>
      </c>
      <c r="G363" s="4">
        <f>SUM(H363:J363)</f>
        <v>30661.41</v>
      </c>
      <c r="H363" s="4">
        <v>29741.599999999999</v>
      </c>
      <c r="I363" s="4">
        <v>919.81</v>
      </c>
      <c r="J363" s="4">
        <v>0</v>
      </c>
      <c r="K363" s="14"/>
      <c r="L363" s="12"/>
    </row>
    <row r="364" spans="1:12" ht="18.2" customHeight="1">
      <c r="A364" s="16" t="s">
        <v>128</v>
      </c>
      <c r="B364" s="17" t="s">
        <v>112</v>
      </c>
      <c r="C364" s="17" t="s">
        <v>114</v>
      </c>
      <c r="D364" s="17" t="s">
        <v>23</v>
      </c>
      <c r="E364" s="17" t="s">
        <v>33</v>
      </c>
      <c r="F364" s="12" t="s">
        <v>17</v>
      </c>
      <c r="G364" s="11">
        <f>SUM(G367:G368)</f>
        <v>43854</v>
      </c>
      <c r="H364" s="11">
        <f>SUM(H367:H368)</f>
        <v>38800</v>
      </c>
      <c r="I364" s="11">
        <f>SUM(I367:I368)</f>
        <v>5054</v>
      </c>
      <c r="J364" s="11">
        <f>SUM(J367:J368)</f>
        <v>0</v>
      </c>
      <c r="K364" s="14">
        <v>61587301.590000004</v>
      </c>
      <c r="L364" s="12">
        <v>48</v>
      </c>
    </row>
    <row r="365" spans="1:12" ht="18.2" customHeight="1">
      <c r="A365" s="16"/>
      <c r="B365" s="17"/>
      <c r="C365" s="17"/>
      <c r="D365" s="17"/>
      <c r="E365" s="17"/>
      <c r="F365" s="12"/>
      <c r="G365" s="11"/>
      <c r="H365" s="11"/>
      <c r="I365" s="11"/>
      <c r="J365" s="11"/>
      <c r="K365" s="14"/>
      <c r="L365" s="12"/>
    </row>
    <row r="366" spans="1:12" ht="18.2" customHeight="1">
      <c r="A366" s="16"/>
      <c r="B366" s="17"/>
      <c r="C366" s="17"/>
      <c r="D366" s="17"/>
      <c r="E366" s="17"/>
      <c r="F366" s="12"/>
      <c r="G366" s="11"/>
      <c r="H366" s="11"/>
      <c r="I366" s="11"/>
      <c r="J366" s="11"/>
      <c r="K366" s="14"/>
      <c r="L366" s="12"/>
    </row>
    <row r="367" spans="1:12" ht="18.2" customHeight="1">
      <c r="A367" s="16"/>
      <c r="B367" s="17"/>
      <c r="C367" s="17"/>
      <c r="D367" s="17"/>
      <c r="E367" s="17"/>
      <c r="F367" s="3" t="s">
        <v>18</v>
      </c>
      <c r="G367" s="4">
        <f>SUM(H367:J367)</f>
        <v>3854</v>
      </c>
      <c r="H367" s="4">
        <v>0</v>
      </c>
      <c r="I367" s="4">
        <v>3854</v>
      </c>
      <c r="J367" s="4">
        <v>0</v>
      </c>
      <c r="K367" s="14"/>
      <c r="L367" s="12"/>
    </row>
    <row r="368" spans="1:12" ht="18.2" customHeight="1">
      <c r="A368" s="16"/>
      <c r="B368" s="17"/>
      <c r="C368" s="17"/>
      <c r="D368" s="17"/>
      <c r="E368" s="17"/>
      <c r="F368" s="3" t="s">
        <v>19</v>
      </c>
      <c r="G368" s="4">
        <f>SUM(H368:J368)</f>
        <v>40000</v>
      </c>
      <c r="H368" s="4">
        <v>38800</v>
      </c>
      <c r="I368" s="4">
        <v>1200</v>
      </c>
      <c r="J368" s="4">
        <v>0</v>
      </c>
      <c r="K368" s="14"/>
      <c r="L368" s="12"/>
    </row>
    <row r="369" spans="1:12" ht="18.2" customHeight="1">
      <c r="A369" s="13" t="s">
        <v>115</v>
      </c>
      <c r="B369" s="13"/>
      <c r="C369" s="13"/>
      <c r="D369" s="13"/>
      <c r="E369" s="13"/>
      <c r="F369" s="12" t="s">
        <v>17</v>
      </c>
      <c r="G369" s="11">
        <f>SUM(G372:G373)</f>
        <v>94547.199999999997</v>
      </c>
      <c r="H369" s="11">
        <f>SUM(H374,H379)</f>
        <v>85360</v>
      </c>
      <c r="I369" s="11">
        <f>SUM(I374,I379)</f>
        <v>9187.2000000000007</v>
      </c>
      <c r="J369" s="11">
        <f>SUM(J374,J379)</f>
        <v>0</v>
      </c>
      <c r="K369" s="12" t="str">
        <f>IF(H373=0,"-","")</f>
        <v/>
      </c>
      <c r="L369" s="12" t="str">
        <f>IF(H373=0,"-","")</f>
        <v/>
      </c>
    </row>
    <row r="370" spans="1:12" ht="18.2" customHeight="1">
      <c r="A370" s="13"/>
      <c r="B370" s="13"/>
      <c r="C370" s="13"/>
      <c r="D370" s="13"/>
      <c r="E370" s="13"/>
      <c r="F370" s="12"/>
      <c r="G370" s="11"/>
      <c r="H370" s="11"/>
      <c r="I370" s="11"/>
      <c r="J370" s="11"/>
      <c r="K370" s="12"/>
      <c r="L370" s="12"/>
    </row>
    <row r="371" spans="1:12" ht="18.2" customHeight="1">
      <c r="A371" s="13"/>
      <c r="B371" s="13"/>
      <c r="C371" s="13"/>
      <c r="D371" s="13"/>
      <c r="E371" s="13"/>
      <c r="F371" s="12"/>
      <c r="G371" s="11"/>
      <c r="H371" s="11"/>
      <c r="I371" s="11"/>
      <c r="J371" s="11"/>
      <c r="K371" s="12"/>
      <c r="L371" s="12"/>
    </row>
    <row r="372" spans="1:12" ht="18.2" customHeight="1">
      <c r="A372" s="13"/>
      <c r="B372" s="13"/>
      <c r="C372" s="13"/>
      <c r="D372" s="13"/>
      <c r="E372" s="13"/>
      <c r="F372" s="3" t="s">
        <v>18</v>
      </c>
      <c r="G372" s="4">
        <f>SUM(H372:J372)</f>
        <v>6547.2</v>
      </c>
      <c r="H372" s="4">
        <f t="shared" ref="H372:J373" si="18">SUM(H377,H382)</f>
        <v>0</v>
      </c>
      <c r="I372" s="4">
        <f t="shared" si="18"/>
        <v>6547.2</v>
      </c>
      <c r="J372" s="4">
        <f t="shared" si="18"/>
        <v>0</v>
      </c>
      <c r="K372" s="12"/>
      <c r="L372" s="12"/>
    </row>
    <row r="373" spans="1:12" ht="18.2" customHeight="1">
      <c r="A373" s="13"/>
      <c r="B373" s="13"/>
      <c r="C373" s="13"/>
      <c r="D373" s="13"/>
      <c r="E373" s="13"/>
      <c r="F373" s="3" t="s">
        <v>19</v>
      </c>
      <c r="G373" s="4">
        <f>SUM(H373:J373)</f>
        <v>88000</v>
      </c>
      <c r="H373" s="4">
        <f t="shared" si="18"/>
        <v>85360</v>
      </c>
      <c r="I373" s="4">
        <f t="shared" si="18"/>
        <v>2640</v>
      </c>
      <c r="J373" s="4">
        <f t="shared" si="18"/>
        <v>0</v>
      </c>
      <c r="K373" s="12"/>
      <c r="L373" s="12"/>
    </row>
    <row r="374" spans="1:12" ht="18.2" customHeight="1">
      <c r="A374" s="16" t="s">
        <v>127</v>
      </c>
      <c r="B374" s="17" t="s">
        <v>116</v>
      </c>
      <c r="C374" s="17" t="s">
        <v>117</v>
      </c>
      <c r="D374" s="17" t="s">
        <v>23</v>
      </c>
      <c r="E374" s="17" t="s">
        <v>24</v>
      </c>
      <c r="F374" s="12" t="s">
        <v>17</v>
      </c>
      <c r="G374" s="11">
        <f>SUM(G377:G378)</f>
        <v>46860</v>
      </c>
      <c r="H374" s="11">
        <f>SUM(H377:H378)</f>
        <v>42680</v>
      </c>
      <c r="I374" s="11">
        <f>SUM(I377:I378)</f>
        <v>4180</v>
      </c>
      <c r="J374" s="11">
        <f>SUM(J377:J378)</f>
        <v>0</v>
      </c>
      <c r="K374" s="14">
        <v>28453333.329999998</v>
      </c>
      <c r="L374" s="12">
        <v>32</v>
      </c>
    </row>
    <row r="375" spans="1:12" ht="18.2" customHeight="1">
      <c r="A375" s="16"/>
      <c r="B375" s="17"/>
      <c r="C375" s="17"/>
      <c r="D375" s="17"/>
      <c r="E375" s="17"/>
      <c r="F375" s="12"/>
      <c r="G375" s="11"/>
      <c r="H375" s="11"/>
      <c r="I375" s="11"/>
      <c r="J375" s="11"/>
      <c r="K375" s="14"/>
      <c r="L375" s="12"/>
    </row>
    <row r="376" spans="1:12" ht="18.2" customHeight="1">
      <c r="A376" s="16"/>
      <c r="B376" s="17"/>
      <c r="C376" s="17"/>
      <c r="D376" s="17"/>
      <c r="E376" s="17"/>
      <c r="F376" s="12"/>
      <c r="G376" s="11"/>
      <c r="H376" s="11"/>
      <c r="I376" s="11"/>
      <c r="J376" s="11"/>
      <c r="K376" s="14"/>
      <c r="L376" s="12"/>
    </row>
    <row r="377" spans="1:12" ht="18.2" customHeight="1">
      <c r="A377" s="16"/>
      <c r="B377" s="17"/>
      <c r="C377" s="17"/>
      <c r="D377" s="17"/>
      <c r="E377" s="17"/>
      <c r="F377" s="3" t="s">
        <v>18</v>
      </c>
      <c r="G377" s="4">
        <f>SUM(H377:J377)</f>
        <v>2860</v>
      </c>
      <c r="H377" s="4">
        <v>0</v>
      </c>
      <c r="I377" s="4">
        <v>2860</v>
      </c>
      <c r="J377" s="4">
        <v>0</v>
      </c>
      <c r="K377" s="14"/>
      <c r="L377" s="12"/>
    </row>
    <row r="378" spans="1:12" ht="18.2" customHeight="1">
      <c r="A378" s="16"/>
      <c r="B378" s="17"/>
      <c r="C378" s="17"/>
      <c r="D378" s="17"/>
      <c r="E378" s="17"/>
      <c r="F378" s="3" t="s">
        <v>19</v>
      </c>
      <c r="G378" s="4">
        <f>SUM(H378:J378)</f>
        <v>44000</v>
      </c>
      <c r="H378" s="4">
        <v>42680</v>
      </c>
      <c r="I378" s="4">
        <v>1320</v>
      </c>
      <c r="J378" s="4">
        <v>0</v>
      </c>
      <c r="K378" s="14"/>
      <c r="L378" s="12"/>
    </row>
    <row r="379" spans="1:12" ht="18.2" customHeight="1">
      <c r="A379" s="16" t="s">
        <v>128</v>
      </c>
      <c r="B379" s="17" t="s">
        <v>116</v>
      </c>
      <c r="C379" s="17" t="s">
        <v>118</v>
      </c>
      <c r="D379" s="17" t="s">
        <v>23</v>
      </c>
      <c r="E379" s="17" t="s">
        <v>24</v>
      </c>
      <c r="F379" s="12" t="s">
        <v>17</v>
      </c>
      <c r="G379" s="11">
        <f>SUM(G382:G383)</f>
        <v>47687.199999999997</v>
      </c>
      <c r="H379" s="11">
        <f>SUM(H382:H383)</f>
        <v>42680</v>
      </c>
      <c r="I379" s="11">
        <f>SUM(I382:I383)</f>
        <v>5007.2</v>
      </c>
      <c r="J379" s="11">
        <f>SUM(J382:J383)</f>
        <v>0</v>
      </c>
      <c r="K379" s="14">
        <v>47422222.219999999</v>
      </c>
      <c r="L379" s="12">
        <v>43</v>
      </c>
    </row>
    <row r="380" spans="1:12" ht="18.2" customHeight="1">
      <c r="A380" s="16"/>
      <c r="B380" s="17"/>
      <c r="C380" s="17"/>
      <c r="D380" s="17"/>
      <c r="E380" s="17"/>
      <c r="F380" s="12"/>
      <c r="G380" s="11"/>
      <c r="H380" s="11"/>
      <c r="I380" s="11"/>
      <c r="J380" s="11"/>
      <c r="K380" s="14"/>
      <c r="L380" s="12"/>
    </row>
    <row r="381" spans="1:12" ht="18.2" customHeight="1">
      <c r="A381" s="16"/>
      <c r="B381" s="17"/>
      <c r="C381" s="17"/>
      <c r="D381" s="17"/>
      <c r="E381" s="17"/>
      <c r="F381" s="12"/>
      <c r="G381" s="11"/>
      <c r="H381" s="11"/>
      <c r="I381" s="11"/>
      <c r="J381" s="11"/>
      <c r="K381" s="14"/>
      <c r="L381" s="12"/>
    </row>
    <row r="382" spans="1:12" ht="18.2" customHeight="1">
      <c r="A382" s="16"/>
      <c r="B382" s="17"/>
      <c r="C382" s="17"/>
      <c r="D382" s="17"/>
      <c r="E382" s="17"/>
      <c r="F382" s="3" t="s">
        <v>18</v>
      </c>
      <c r="G382" s="4">
        <f>SUM(H382:J382)</f>
        <v>3687.2</v>
      </c>
      <c r="H382" s="4">
        <v>0</v>
      </c>
      <c r="I382" s="4">
        <v>3687.2</v>
      </c>
      <c r="J382" s="4">
        <v>0</v>
      </c>
      <c r="K382" s="14"/>
      <c r="L382" s="12"/>
    </row>
    <row r="383" spans="1:12" ht="18" customHeight="1">
      <c r="A383" s="16"/>
      <c r="B383" s="17"/>
      <c r="C383" s="17"/>
      <c r="D383" s="17"/>
      <c r="E383" s="17"/>
      <c r="F383" s="3" t="s">
        <v>19</v>
      </c>
      <c r="G383" s="4">
        <f>SUM(H383:J383)</f>
        <v>44000</v>
      </c>
      <c r="H383" s="4">
        <v>42680</v>
      </c>
      <c r="I383" s="4">
        <v>1320</v>
      </c>
      <c r="J383" s="4">
        <v>0</v>
      </c>
      <c r="K383" s="14"/>
      <c r="L383" s="12"/>
    </row>
    <row r="384" spans="1:12" ht="18.2" customHeight="1">
      <c r="A384" s="13" t="s">
        <v>119</v>
      </c>
      <c r="B384" s="13"/>
      <c r="C384" s="13"/>
      <c r="D384" s="13"/>
      <c r="E384" s="13"/>
      <c r="F384" s="12" t="s">
        <v>17</v>
      </c>
      <c r="G384" s="11">
        <f>SUM(G387:G388)</f>
        <v>7192.31</v>
      </c>
      <c r="H384" s="11">
        <f>SUM(H389)</f>
        <v>6420</v>
      </c>
      <c r="I384" s="11">
        <f>SUM(I389)</f>
        <v>772.31</v>
      </c>
      <c r="J384" s="11">
        <f>SUM(J389)</f>
        <v>0</v>
      </c>
      <c r="K384" s="12" t="str">
        <f>IF(H388=0,"-","")</f>
        <v/>
      </c>
      <c r="L384" s="12" t="str">
        <f>IF(H388=0,"-","")</f>
        <v/>
      </c>
    </row>
    <row r="385" spans="1:12" ht="18.2" customHeight="1">
      <c r="A385" s="13"/>
      <c r="B385" s="13"/>
      <c r="C385" s="13"/>
      <c r="D385" s="13"/>
      <c r="E385" s="13"/>
      <c r="F385" s="12"/>
      <c r="G385" s="11"/>
      <c r="H385" s="11"/>
      <c r="I385" s="11"/>
      <c r="J385" s="11"/>
      <c r="K385" s="12"/>
      <c r="L385" s="12"/>
    </row>
    <row r="386" spans="1:12" ht="18.2" customHeight="1">
      <c r="A386" s="13"/>
      <c r="B386" s="13"/>
      <c r="C386" s="13"/>
      <c r="D386" s="13"/>
      <c r="E386" s="13"/>
      <c r="F386" s="12"/>
      <c r="G386" s="11"/>
      <c r="H386" s="11"/>
      <c r="I386" s="11"/>
      <c r="J386" s="11"/>
      <c r="K386" s="12"/>
      <c r="L386" s="12"/>
    </row>
    <row r="387" spans="1:12" ht="18.2" customHeight="1">
      <c r="A387" s="13"/>
      <c r="B387" s="13"/>
      <c r="C387" s="13"/>
      <c r="D387" s="13"/>
      <c r="E387" s="13"/>
      <c r="F387" s="3" t="s">
        <v>18</v>
      </c>
      <c r="G387" s="4">
        <f>SUM(H387:J387)</f>
        <v>573.79999999999995</v>
      </c>
      <c r="H387" s="4">
        <f t="shared" ref="H387:J388" si="19">SUM(H392)</f>
        <v>0</v>
      </c>
      <c r="I387" s="4">
        <f t="shared" si="19"/>
        <v>573.79999999999995</v>
      </c>
      <c r="J387" s="4">
        <f t="shared" si="19"/>
        <v>0</v>
      </c>
      <c r="K387" s="12"/>
      <c r="L387" s="12"/>
    </row>
    <row r="388" spans="1:12" ht="18.2" customHeight="1">
      <c r="A388" s="13"/>
      <c r="B388" s="13"/>
      <c r="C388" s="13"/>
      <c r="D388" s="13"/>
      <c r="E388" s="13"/>
      <c r="F388" s="3" t="s">
        <v>19</v>
      </c>
      <c r="G388" s="4">
        <f>SUM(H388:J388)</f>
        <v>6618.51</v>
      </c>
      <c r="H388" s="4">
        <f t="shared" si="19"/>
        <v>6420</v>
      </c>
      <c r="I388" s="4">
        <f t="shared" si="19"/>
        <v>198.51</v>
      </c>
      <c r="J388" s="4">
        <f t="shared" si="19"/>
        <v>0</v>
      </c>
      <c r="K388" s="12"/>
      <c r="L388" s="12"/>
    </row>
    <row r="389" spans="1:12" ht="18.2" customHeight="1">
      <c r="A389" s="16" t="s">
        <v>127</v>
      </c>
      <c r="B389" s="17" t="s">
        <v>120</v>
      </c>
      <c r="C389" s="17" t="s">
        <v>121</v>
      </c>
      <c r="D389" s="17" t="s">
        <v>23</v>
      </c>
      <c r="E389" s="17" t="s">
        <v>33</v>
      </c>
      <c r="F389" s="12" t="s">
        <v>17</v>
      </c>
      <c r="G389" s="11">
        <f>SUM(G392:G393)</f>
        <v>7192.31</v>
      </c>
      <c r="H389" s="11">
        <f>SUM(H392:H393)</f>
        <v>6420</v>
      </c>
      <c r="I389" s="11">
        <f>SUM(I392:I393)</f>
        <v>772.31</v>
      </c>
      <c r="J389" s="11">
        <f>SUM(J392:J393)</f>
        <v>0</v>
      </c>
      <c r="K389" s="14">
        <v>7465116.2800000003</v>
      </c>
      <c r="L389" s="12">
        <v>11</v>
      </c>
    </row>
    <row r="390" spans="1:12" ht="18.2" customHeight="1">
      <c r="A390" s="16"/>
      <c r="B390" s="17"/>
      <c r="C390" s="17"/>
      <c r="D390" s="17"/>
      <c r="E390" s="17"/>
      <c r="F390" s="12"/>
      <c r="G390" s="11"/>
      <c r="H390" s="11"/>
      <c r="I390" s="11"/>
      <c r="J390" s="11"/>
      <c r="K390" s="14"/>
      <c r="L390" s="12"/>
    </row>
    <row r="391" spans="1:12" ht="18.2" customHeight="1">
      <c r="A391" s="16"/>
      <c r="B391" s="17"/>
      <c r="C391" s="17"/>
      <c r="D391" s="17"/>
      <c r="E391" s="17"/>
      <c r="F391" s="12"/>
      <c r="G391" s="11"/>
      <c r="H391" s="11"/>
      <c r="I391" s="11"/>
      <c r="J391" s="11"/>
      <c r="K391" s="14"/>
      <c r="L391" s="12"/>
    </row>
    <row r="392" spans="1:12" ht="18.2" customHeight="1">
      <c r="A392" s="16"/>
      <c r="B392" s="17"/>
      <c r="C392" s="17"/>
      <c r="D392" s="17"/>
      <c r="E392" s="17"/>
      <c r="F392" s="3" t="s">
        <v>18</v>
      </c>
      <c r="G392" s="4">
        <f>SUM(H392:J392)</f>
        <v>573.79999999999995</v>
      </c>
      <c r="H392" s="4">
        <v>0</v>
      </c>
      <c r="I392" s="4">
        <v>573.79999999999995</v>
      </c>
      <c r="J392" s="4">
        <v>0</v>
      </c>
      <c r="K392" s="14"/>
      <c r="L392" s="12"/>
    </row>
    <row r="393" spans="1:12" ht="18.2" customHeight="1">
      <c r="A393" s="16"/>
      <c r="B393" s="17"/>
      <c r="C393" s="17"/>
      <c r="D393" s="17"/>
      <c r="E393" s="17"/>
      <c r="F393" s="3" t="s">
        <v>19</v>
      </c>
      <c r="G393" s="4">
        <f>SUM(H393:J393)</f>
        <v>6618.51</v>
      </c>
      <c r="H393" s="4">
        <v>6420</v>
      </c>
      <c r="I393" s="4">
        <v>198.51</v>
      </c>
      <c r="J393" s="4">
        <v>0</v>
      </c>
      <c r="K393" s="14"/>
      <c r="L393" s="12"/>
    </row>
    <row r="394" spans="1:12" ht="18.2" customHeight="1">
      <c r="A394" s="13" t="s">
        <v>122</v>
      </c>
      <c r="B394" s="13"/>
      <c r="C394" s="13"/>
      <c r="D394" s="13"/>
      <c r="E394" s="13"/>
      <c r="F394" s="12" t="s">
        <v>17</v>
      </c>
      <c r="G394" s="11">
        <f>SUM(G397:G398)</f>
        <v>119365.26</v>
      </c>
      <c r="H394" s="11">
        <f>SUM(H399)</f>
        <v>0</v>
      </c>
      <c r="I394" s="11">
        <f>SUM(I399)</f>
        <v>0</v>
      </c>
      <c r="J394" s="11">
        <f>SUM(J399)</f>
        <v>119365.26</v>
      </c>
      <c r="K394" s="12" t="str">
        <f>IF(H398=0,"-","")</f>
        <v>-</v>
      </c>
      <c r="L394" s="12" t="str">
        <f>IF(H398=0,"-","")</f>
        <v>-</v>
      </c>
    </row>
    <row r="395" spans="1:12" ht="18.2" customHeight="1">
      <c r="A395" s="13"/>
      <c r="B395" s="13"/>
      <c r="C395" s="13"/>
      <c r="D395" s="13"/>
      <c r="E395" s="13"/>
      <c r="F395" s="12"/>
      <c r="G395" s="11"/>
      <c r="H395" s="11"/>
      <c r="I395" s="11"/>
      <c r="J395" s="11"/>
      <c r="K395" s="12"/>
      <c r="L395" s="12"/>
    </row>
    <row r="396" spans="1:12" ht="18.2" customHeight="1">
      <c r="A396" s="13"/>
      <c r="B396" s="13"/>
      <c r="C396" s="13"/>
      <c r="D396" s="13"/>
      <c r="E396" s="13"/>
      <c r="F396" s="12"/>
      <c r="G396" s="11"/>
      <c r="H396" s="11"/>
      <c r="I396" s="11"/>
      <c r="J396" s="11"/>
      <c r="K396" s="12"/>
      <c r="L396" s="12"/>
    </row>
    <row r="397" spans="1:12" ht="18.2" customHeight="1">
      <c r="A397" s="13"/>
      <c r="B397" s="13"/>
      <c r="C397" s="13"/>
      <c r="D397" s="13"/>
      <c r="E397" s="13"/>
      <c r="F397" s="3" t="s">
        <v>18</v>
      </c>
      <c r="G397" s="4">
        <f>SUM(H397:J397)</f>
        <v>0</v>
      </c>
      <c r="H397" s="4">
        <f t="shared" ref="H397:J398" si="20">SUM(H402)</f>
        <v>0</v>
      </c>
      <c r="I397" s="4">
        <f t="shared" si="20"/>
        <v>0</v>
      </c>
      <c r="J397" s="4">
        <f t="shared" si="20"/>
        <v>0</v>
      </c>
      <c r="K397" s="12"/>
      <c r="L397" s="12"/>
    </row>
    <row r="398" spans="1:12" ht="18.2" customHeight="1">
      <c r="A398" s="13"/>
      <c r="B398" s="13"/>
      <c r="C398" s="13"/>
      <c r="D398" s="13"/>
      <c r="E398" s="13"/>
      <c r="F398" s="3" t="s">
        <v>19</v>
      </c>
      <c r="G398" s="4">
        <f>SUM(H398:J398)</f>
        <v>119365.26</v>
      </c>
      <c r="H398" s="4">
        <f t="shared" si="20"/>
        <v>0</v>
      </c>
      <c r="I398" s="4">
        <f t="shared" si="20"/>
        <v>0</v>
      </c>
      <c r="J398" s="4">
        <f t="shared" si="20"/>
        <v>119365.26</v>
      </c>
      <c r="K398" s="12"/>
      <c r="L398" s="12"/>
    </row>
    <row r="399" spans="1:12" ht="18.2" customHeight="1">
      <c r="A399" s="16" t="s">
        <v>127</v>
      </c>
      <c r="B399" s="17" t="s">
        <v>123</v>
      </c>
      <c r="C399" s="17" t="s">
        <v>124</v>
      </c>
      <c r="D399" s="17" t="s">
        <v>23</v>
      </c>
      <c r="E399" s="17" t="s">
        <v>24</v>
      </c>
      <c r="F399" s="12" t="s">
        <v>17</v>
      </c>
      <c r="G399" s="11">
        <f>SUM(G402:G403)</f>
        <v>119365.26</v>
      </c>
      <c r="H399" s="11">
        <f>SUM(H402:H403)</f>
        <v>0</v>
      </c>
      <c r="I399" s="11">
        <f>SUM(I402:I403)</f>
        <v>0</v>
      </c>
      <c r="J399" s="11">
        <f>SUM(J402:J403)</f>
        <v>119365.26</v>
      </c>
      <c r="K399" s="14" t="s">
        <v>29</v>
      </c>
      <c r="L399" s="12" t="s">
        <v>29</v>
      </c>
    </row>
    <row r="400" spans="1:12" ht="18.2" customHeight="1">
      <c r="A400" s="16"/>
      <c r="B400" s="17"/>
      <c r="C400" s="17"/>
      <c r="D400" s="17"/>
      <c r="E400" s="17"/>
      <c r="F400" s="12"/>
      <c r="G400" s="11"/>
      <c r="H400" s="11"/>
      <c r="I400" s="11"/>
      <c r="J400" s="11"/>
      <c r="K400" s="14"/>
      <c r="L400" s="12"/>
    </row>
    <row r="401" spans="1:12" ht="18.2" customHeight="1">
      <c r="A401" s="16"/>
      <c r="B401" s="17"/>
      <c r="C401" s="17"/>
      <c r="D401" s="17"/>
      <c r="E401" s="17"/>
      <c r="F401" s="12"/>
      <c r="G401" s="11"/>
      <c r="H401" s="11"/>
      <c r="I401" s="11"/>
      <c r="J401" s="11"/>
      <c r="K401" s="14"/>
      <c r="L401" s="12"/>
    </row>
    <row r="402" spans="1:12" ht="18.2" customHeight="1">
      <c r="A402" s="16"/>
      <c r="B402" s="17"/>
      <c r="C402" s="17"/>
      <c r="D402" s="17"/>
      <c r="E402" s="17"/>
      <c r="F402" s="3" t="s">
        <v>18</v>
      </c>
      <c r="G402" s="4">
        <f>SUM(H402:J402)</f>
        <v>0</v>
      </c>
      <c r="H402" s="4">
        <v>0</v>
      </c>
      <c r="I402" s="4">
        <v>0</v>
      </c>
      <c r="J402" s="4">
        <v>0</v>
      </c>
      <c r="K402" s="14"/>
      <c r="L402" s="12"/>
    </row>
    <row r="403" spans="1:12" ht="18.2" customHeight="1">
      <c r="A403" s="16"/>
      <c r="B403" s="17"/>
      <c r="C403" s="17"/>
      <c r="D403" s="17"/>
      <c r="E403" s="17"/>
      <c r="F403" s="3" t="s">
        <v>19</v>
      </c>
      <c r="G403" s="4">
        <f>SUM(H403:J403)</f>
        <v>119365.26</v>
      </c>
      <c r="H403" s="4">
        <v>0</v>
      </c>
      <c r="I403" s="4">
        <v>0</v>
      </c>
      <c r="J403" s="4">
        <v>119365.26</v>
      </c>
      <c r="K403" s="14"/>
      <c r="L403" s="12"/>
    </row>
  </sheetData>
  <sheetProtection formatCells="0" formatColumns="0" formatRows="0" insertColumns="0" insertRows="0" insertHyperlinks="0" deleteColumns="0" deleteRows="0" sort="0" autoFilter="0" pivotTables="0"/>
  <mergeCells count="872">
    <mergeCell ref="K399:K403"/>
    <mergeCell ref="L399:L403"/>
    <mergeCell ref="F399:F401"/>
    <mergeCell ref="G399:G401"/>
    <mergeCell ref="H399:H401"/>
    <mergeCell ref="I399:I401"/>
    <mergeCell ref="J399:J401"/>
    <mergeCell ref="A399:A403"/>
    <mergeCell ref="B399:B403"/>
    <mergeCell ref="C399:C403"/>
    <mergeCell ref="D399:D403"/>
    <mergeCell ref="E399:E403"/>
    <mergeCell ref="K389:K393"/>
    <mergeCell ref="L389:L393"/>
    <mergeCell ref="A394:E398"/>
    <mergeCell ref="F394:F396"/>
    <mergeCell ref="G394:G396"/>
    <mergeCell ref="H394:H396"/>
    <mergeCell ref="I394:I396"/>
    <mergeCell ref="J394:J396"/>
    <mergeCell ref="K394:K398"/>
    <mergeCell ref="L394:L398"/>
    <mergeCell ref="F389:F391"/>
    <mergeCell ref="G389:G391"/>
    <mergeCell ref="H389:H391"/>
    <mergeCell ref="I389:I391"/>
    <mergeCell ref="J389:J391"/>
    <mergeCell ref="A389:A393"/>
    <mergeCell ref="B389:B393"/>
    <mergeCell ref="C389:C393"/>
    <mergeCell ref="D389:D393"/>
    <mergeCell ref="E389:E393"/>
    <mergeCell ref="K379:K383"/>
    <mergeCell ref="L379:L383"/>
    <mergeCell ref="A384:E388"/>
    <mergeCell ref="F384:F386"/>
    <mergeCell ref="G384:G386"/>
    <mergeCell ref="H384:H386"/>
    <mergeCell ref="I384:I386"/>
    <mergeCell ref="J384:J386"/>
    <mergeCell ref="K384:K388"/>
    <mergeCell ref="L384:L388"/>
    <mergeCell ref="F379:F381"/>
    <mergeCell ref="G379:G381"/>
    <mergeCell ref="H379:H381"/>
    <mergeCell ref="I379:I381"/>
    <mergeCell ref="J379:J381"/>
    <mergeCell ref="A379:A383"/>
    <mergeCell ref="B379:B383"/>
    <mergeCell ref="C379:C383"/>
    <mergeCell ref="D379:D383"/>
    <mergeCell ref="E379:E383"/>
    <mergeCell ref="J369:J371"/>
    <mergeCell ref="K369:K373"/>
    <mergeCell ref="L369:L373"/>
    <mergeCell ref="A374:A378"/>
    <mergeCell ref="B374:B378"/>
    <mergeCell ref="C374:C378"/>
    <mergeCell ref="D374:D378"/>
    <mergeCell ref="E374:E378"/>
    <mergeCell ref="F374:F376"/>
    <mergeCell ref="G374:G376"/>
    <mergeCell ref="H374:H376"/>
    <mergeCell ref="I374:I376"/>
    <mergeCell ref="J374:J376"/>
    <mergeCell ref="K374:K378"/>
    <mergeCell ref="L374:L378"/>
    <mergeCell ref="A369:E373"/>
    <mergeCell ref="F369:F371"/>
    <mergeCell ref="G369:G371"/>
    <mergeCell ref="H369:H371"/>
    <mergeCell ref="I369:I371"/>
    <mergeCell ref="K359:K363"/>
    <mergeCell ref="L359:L363"/>
    <mergeCell ref="A364:A368"/>
    <mergeCell ref="B364:B368"/>
    <mergeCell ref="C364:C368"/>
    <mergeCell ref="D364:D368"/>
    <mergeCell ref="E364:E368"/>
    <mergeCell ref="F364:F366"/>
    <mergeCell ref="G364:G366"/>
    <mergeCell ref="H364:H366"/>
    <mergeCell ref="I364:I366"/>
    <mergeCell ref="J364:J366"/>
    <mergeCell ref="K364:K368"/>
    <mergeCell ref="L364:L368"/>
    <mergeCell ref="F359:F361"/>
    <mergeCell ref="G359:G361"/>
    <mergeCell ref="H359:H361"/>
    <mergeCell ref="I359:I361"/>
    <mergeCell ref="J359:J361"/>
    <mergeCell ref="A359:A363"/>
    <mergeCell ref="B359:B363"/>
    <mergeCell ref="C359:C363"/>
    <mergeCell ref="D359:D363"/>
    <mergeCell ref="E359:E363"/>
    <mergeCell ref="K349:K353"/>
    <mergeCell ref="L349:L353"/>
    <mergeCell ref="A354:E358"/>
    <mergeCell ref="F354:F356"/>
    <mergeCell ref="G354:G356"/>
    <mergeCell ref="H354:H356"/>
    <mergeCell ref="I354:I356"/>
    <mergeCell ref="J354:J356"/>
    <mergeCell ref="K354:K358"/>
    <mergeCell ref="L354:L358"/>
    <mergeCell ref="F349:F351"/>
    <mergeCell ref="G349:G351"/>
    <mergeCell ref="H349:H351"/>
    <mergeCell ref="I349:I351"/>
    <mergeCell ref="J349:J351"/>
    <mergeCell ref="A349:A353"/>
    <mergeCell ref="B349:B353"/>
    <mergeCell ref="C349:C353"/>
    <mergeCell ref="D349:D353"/>
    <mergeCell ref="E349:E353"/>
    <mergeCell ref="K339:K343"/>
    <mergeCell ref="L339:L343"/>
    <mergeCell ref="A344:E348"/>
    <mergeCell ref="F344:F346"/>
    <mergeCell ref="G344:G346"/>
    <mergeCell ref="H344:H346"/>
    <mergeCell ref="I344:I346"/>
    <mergeCell ref="J344:J346"/>
    <mergeCell ref="K344:K348"/>
    <mergeCell ref="L344:L348"/>
    <mergeCell ref="F339:F341"/>
    <mergeCell ref="G339:G341"/>
    <mergeCell ref="H339:H341"/>
    <mergeCell ref="I339:I341"/>
    <mergeCell ref="J339:J341"/>
    <mergeCell ref="A339:A343"/>
    <mergeCell ref="B339:B343"/>
    <mergeCell ref="C339:C343"/>
    <mergeCell ref="D339:D343"/>
    <mergeCell ref="E339:E343"/>
    <mergeCell ref="K329:K333"/>
    <mergeCell ref="L329:L333"/>
    <mergeCell ref="A334:E338"/>
    <mergeCell ref="F334:F336"/>
    <mergeCell ref="G334:G336"/>
    <mergeCell ref="H334:H336"/>
    <mergeCell ref="I334:I336"/>
    <mergeCell ref="J334:J336"/>
    <mergeCell ref="K334:K338"/>
    <mergeCell ref="L334:L338"/>
    <mergeCell ref="F329:F331"/>
    <mergeCell ref="G329:G331"/>
    <mergeCell ref="H329:H331"/>
    <mergeCell ref="I329:I331"/>
    <mergeCell ref="J329:J331"/>
    <mergeCell ref="A329:A333"/>
    <mergeCell ref="B329:B333"/>
    <mergeCell ref="C329:C333"/>
    <mergeCell ref="D329:D333"/>
    <mergeCell ref="E329:E333"/>
    <mergeCell ref="K319:K323"/>
    <mergeCell ref="L319:L323"/>
    <mergeCell ref="A324:E328"/>
    <mergeCell ref="F324:F326"/>
    <mergeCell ref="G324:G326"/>
    <mergeCell ref="H324:H326"/>
    <mergeCell ref="I324:I326"/>
    <mergeCell ref="J324:J326"/>
    <mergeCell ref="K324:K328"/>
    <mergeCell ref="L324:L328"/>
    <mergeCell ref="F319:F321"/>
    <mergeCell ref="G319:G321"/>
    <mergeCell ref="H319:H321"/>
    <mergeCell ref="I319:I321"/>
    <mergeCell ref="J319:J321"/>
    <mergeCell ref="A319:A323"/>
    <mergeCell ref="B319:B323"/>
    <mergeCell ref="C319:C323"/>
    <mergeCell ref="D319:D323"/>
    <mergeCell ref="E319:E323"/>
    <mergeCell ref="K309:K313"/>
    <mergeCell ref="L309:L313"/>
    <mergeCell ref="A314:A318"/>
    <mergeCell ref="B314:B318"/>
    <mergeCell ref="C314:C318"/>
    <mergeCell ref="D314:D318"/>
    <mergeCell ref="E314:E318"/>
    <mergeCell ref="F314:F316"/>
    <mergeCell ref="G314:G316"/>
    <mergeCell ref="H314:H316"/>
    <mergeCell ref="I314:I316"/>
    <mergeCell ref="J314:J316"/>
    <mergeCell ref="K314:K318"/>
    <mergeCell ref="L314:L318"/>
    <mergeCell ref="F309:F311"/>
    <mergeCell ref="G309:G311"/>
    <mergeCell ref="H309:H311"/>
    <mergeCell ref="I309:I311"/>
    <mergeCell ref="J309:J311"/>
    <mergeCell ref="A309:A313"/>
    <mergeCell ref="B309:B313"/>
    <mergeCell ref="C309:C313"/>
    <mergeCell ref="D309:D313"/>
    <mergeCell ref="E309:E313"/>
    <mergeCell ref="J299:J301"/>
    <mergeCell ref="K299:K303"/>
    <mergeCell ref="L299:L303"/>
    <mergeCell ref="A304:A308"/>
    <mergeCell ref="B304:B308"/>
    <mergeCell ref="C304:C308"/>
    <mergeCell ref="D304:D308"/>
    <mergeCell ref="E304:E308"/>
    <mergeCell ref="F304:F306"/>
    <mergeCell ref="G304:G306"/>
    <mergeCell ref="H304:H306"/>
    <mergeCell ref="I304:I306"/>
    <mergeCell ref="J304:J306"/>
    <mergeCell ref="K304:K308"/>
    <mergeCell ref="L304:L308"/>
    <mergeCell ref="A299:E303"/>
    <mergeCell ref="F299:F301"/>
    <mergeCell ref="G299:G301"/>
    <mergeCell ref="H299:H301"/>
    <mergeCell ref="I299:I301"/>
    <mergeCell ref="K289:K293"/>
    <mergeCell ref="L289:L293"/>
    <mergeCell ref="A294:A298"/>
    <mergeCell ref="B294:B298"/>
    <mergeCell ref="C294:C298"/>
    <mergeCell ref="D294:D298"/>
    <mergeCell ref="E294:E298"/>
    <mergeCell ref="F294:F296"/>
    <mergeCell ref="G294:G296"/>
    <mergeCell ref="H294:H296"/>
    <mergeCell ref="I294:I296"/>
    <mergeCell ref="J294:J296"/>
    <mergeCell ref="K294:K298"/>
    <mergeCell ref="L294:L298"/>
    <mergeCell ref="F289:F291"/>
    <mergeCell ref="G289:G291"/>
    <mergeCell ref="H289:H291"/>
    <mergeCell ref="I289:I291"/>
    <mergeCell ref="J289:J291"/>
    <mergeCell ref="A289:A293"/>
    <mergeCell ref="B289:B293"/>
    <mergeCell ref="C289:C293"/>
    <mergeCell ref="D289:D293"/>
    <mergeCell ref="E289:E293"/>
    <mergeCell ref="K279:K283"/>
    <mergeCell ref="L279:L283"/>
    <mergeCell ref="A284:A288"/>
    <mergeCell ref="B284:B288"/>
    <mergeCell ref="C284:C288"/>
    <mergeCell ref="D284:D288"/>
    <mergeCell ref="E284:E288"/>
    <mergeCell ref="F284:F286"/>
    <mergeCell ref="G284:G286"/>
    <mergeCell ref="H284:H286"/>
    <mergeCell ref="I284:I286"/>
    <mergeCell ref="J284:J286"/>
    <mergeCell ref="K284:K288"/>
    <mergeCell ref="L284:L288"/>
    <mergeCell ref="F279:F281"/>
    <mergeCell ref="G279:G281"/>
    <mergeCell ref="H279:H281"/>
    <mergeCell ref="I279:I281"/>
    <mergeCell ref="J279:J281"/>
    <mergeCell ref="A279:A283"/>
    <mergeCell ref="B279:B283"/>
    <mergeCell ref="C279:C283"/>
    <mergeCell ref="D279:D283"/>
    <mergeCell ref="E279:E283"/>
    <mergeCell ref="J269:J271"/>
    <mergeCell ref="K269:K273"/>
    <mergeCell ref="L269:L273"/>
    <mergeCell ref="A274:A278"/>
    <mergeCell ref="B274:B278"/>
    <mergeCell ref="C274:C278"/>
    <mergeCell ref="D274:D278"/>
    <mergeCell ref="E274:E278"/>
    <mergeCell ref="F274:F276"/>
    <mergeCell ref="G274:G276"/>
    <mergeCell ref="H274:H276"/>
    <mergeCell ref="I274:I276"/>
    <mergeCell ref="J274:J276"/>
    <mergeCell ref="K274:K278"/>
    <mergeCell ref="L274:L278"/>
    <mergeCell ref="A269:E273"/>
    <mergeCell ref="F269:F271"/>
    <mergeCell ref="G269:G271"/>
    <mergeCell ref="H269:H271"/>
    <mergeCell ref="I269:I271"/>
    <mergeCell ref="K260:K264"/>
    <mergeCell ref="L260:L264"/>
    <mergeCell ref="A265:A268"/>
    <mergeCell ref="B265:B268"/>
    <mergeCell ref="C265:C268"/>
    <mergeCell ref="D265:D268"/>
    <mergeCell ref="E265:E268"/>
    <mergeCell ref="F265:F266"/>
    <mergeCell ref="G265:G266"/>
    <mergeCell ref="H265:H266"/>
    <mergeCell ref="I265:I266"/>
    <mergeCell ref="J265:J266"/>
    <mergeCell ref="K265:K268"/>
    <mergeCell ref="L265:L268"/>
    <mergeCell ref="F260:F262"/>
    <mergeCell ref="G260:G262"/>
    <mergeCell ref="H260:H262"/>
    <mergeCell ref="I260:I262"/>
    <mergeCell ref="J260:J262"/>
    <mergeCell ref="A260:A264"/>
    <mergeCell ref="B260:B264"/>
    <mergeCell ref="C260:C264"/>
    <mergeCell ref="D260:D264"/>
    <mergeCell ref="E260:E264"/>
    <mergeCell ref="K250:K254"/>
    <mergeCell ref="L250:L254"/>
    <mergeCell ref="A255:A259"/>
    <mergeCell ref="B255:B259"/>
    <mergeCell ref="C255:C259"/>
    <mergeCell ref="D255:D259"/>
    <mergeCell ref="E255:E259"/>
    <mergeCell ref="F255:F257"/>
    <mergeCell ref="G255:G257"/>
    <mergeCell ref="H255:H257"/>
    <mergeCell ref="I255:I257"/>
    <mergeCell ref="J255:J257"/>
    <mergeCell ref="K255:K259"/>
    <mergeCell ref="L255:L259"/>
    <mergeCell ref="F250:F252"/>
    <mergeCell ref="G250:G252"/>
    <mergeCell ref="H250:H252"/>
    <mergeCell ref="I250:I252"/>
    <mergeCell ref="J250:J252"/>
    <mergeCell ref="A250:A254"/>
    <mergeCell ref="B250:B254"/>
    <mergeCell ref="C250:C254"/>
    <mergeCell ref="D250:D254"/>
    <mergeCell ref="E250:E254"/>
    <mergeCell ref="J240:J242"/>
    <mergeCell ref="K240:K244"/>
    <mergeCell ref="L240:L244"/>
    <mergeCell ref="A245:A249"/>
    <mergeCell ref="B245:B249"/>
    <mergeCell ref="C245:C249"/>
    <mergeCell ref="D245:D249"/>
    <mergeCell ref="E245:E249"/>
    <mergeCell ref="F245:F247"/>
    <mergeCell ref="G245:G247"/>
    <mergeCell ref="H245:H247"/>
    <mergeCell ref="I245:I247"/>
    <mergeCell ref="J245:J247"/>
    <mergeCell ref="K245:K249"/>
    <mergeCell ref="L245:L249"/>
    <mergeCell ref="A240:E244"/>
    <mergeCell ref="F240:F242"/>
    <mergeCell ref="G240:G242"/>
    <mergeCell ref="H240:H242"/>
    <mergeCell ref="I240:I242"/>
    <mergeCell ref="K230:K234"/>
    <mergeCell ref="L230:L234"/>
    <mergeCell ref="A235:A239"/>
    <mergeCell ref="B235:B239"/>
    <mergeCell ref="C235:C239"/>
    <mergeCell ref="D235:D239"/>
    <mergeCell ref="E235:E239"/>
    <mergeCell ref="F235:F237"/>
    <mergeCell ref="G235:G237"/>
    <mergeCell ref="H235:H237"/>
    <mergeCell ref="I235:I237"/>
    <mergeCell ref="J235:J237"/>
    <mergeCell ref="K235:K239"/>
    <mergeCell ref="L235:L239"/>
    <mergeCell ref="F230:F232"/>
    <mergeCell ref="G230:G232"/>
    <mergeCell ref="H230:H232"/>
    <mergeCell ref="I230:I232"/>
    <mergeCell ref="J230:J232"/>
    <mergeCell ref="A230:A234"/>
    <mergeCell ref="B230:B234"/>
    <mergeCell ref="C230:C234"/>
    <mergeCell ref="D230:D234"/>
    <mergeCell ref="E230:E234"/>
    <mergeCell ref="J220:J222"/>
    <mergeCell ref="K220:K224"/>
    <mergeCell ref="L220:L224"/>
    <mergeCell ref="A225:A229"/>
    <mergeCell ref="B225:B229"/>
    <mergeCell ref="C225:C229"/>
    <mergeCell ref="D225:D229"/>
    <mergeCell ref="E225:E229"/>
    <mergeCell ref="F225:F227"/>
    <mergeCell ref="G225:G227"/>
    <mergeCell ref="H225:H227"/>
    <mergeCell ref="I225:I227"/>
    <mergeCell ref="J225:J227"/>
    <mergeCell ref="K225:K229"/>
    <mergeCell ref="L225:L229"/>
    <mergeCell ref="A220:E224"/>
    <mergeCell ref="F220:F222"/>
    <mergeCell ref="G220:G222"/>
    <mergeCell ref="H220:H222"/>
    <mergeCell ref="I220:I222"/>
    <mergeCell ref="J210:J212"/>
    <mergeCell ref="K210:K214"/>
    <mergeCell ref="L210:L214"/>
    <mergeCell ref="A215:A219"/>
    <mergeCell ref="B215:B219"/>
    <mergeCell ref="C215:C219"/>
    <mergeCell ref="D215:D219"/>
    <mergeCell ref="E215:E219"/>
    <mergeCell ref="F215:F217"/>
    <mergeCell ref="G215:G217"/>
    <mergeCell ref="H215:H217"/>
    <mergeCell ref="I215:I217"/>
    <mergeCell ref="J215:J217"/>
    <mergeCell ref="K215:K219"/>
    <mergeCell ref="L215:L219"/>
    <mergeCell ref="A210:E214"/>
    <mergeCell ref="F210:F212"/>
    <mergeCell ref="G210:G212"/>
    <mergeCell ref="H210:H212"/>
    <mergeCell ref="I210:I212"/>
    <mergeCell ref="K200:K204"/>
    <mergeCell ref="L200:L204"/>
    <mergeCell ref="A205:A209"/>
    <mergeCell ref="B205:B209"/>
    <mergeCell ref="C205:C209"/>
    <mergeCell ref="D205:D209"/>
    <mergeCell ref="E205:E209"/>
    <mergeCell ref="F205:F207"/>
    <mergeCell ref="G205:G207"/>
    <mergeCell ref="H205:H207"/>
    <mergeCell ref="I205:I207"/>
    <mergeCell ref="J205:J207"/>
    <mergeCell ref="K205:K209"/>
    <mergeCell ref="L205:L209"/>
    <mergeCell ref="F200:F202"/>
    <mergeCell ref="G200:G202"/>
    <mergeCell ref="H200:H202"/>
    <mergeCell ref="I200:I202"/>
    <mergeCell ref="J200:J202"/>
    <mergeCell ref="A200:A204"/>
    <mergeCell ref="B200:B204"/>
    <mergeCell ref="C200:C204"/>
    <mergeCell ref="D200:D204"/>
    <mergeCell ref="E200:E204"/>
    <mergeCell ref="K190:K194"/>
    <mergeCell ref="L190:L194"/>
    <mergeCell ref="A195:E199"/>
    <mergeCell ref="F195:F197"/>
    <mergeCell ref="G195:G197"/>
    <mergeCell ref="H195:H197"/>
    <mergeCell ref="I195:I197"/>
    <mergeCell ref="J195:J197"/>
    <mergeCell ref="K195:K199"/>
    <mergeCell ref="L195:L199"/>
    <mergeCell ref="F190:F192"/>
    <mergeCell ref="G190:G192"/>
    <mergeCell ref="H190:H192"/>
    <mergeCell ref="I190:I192"/>
    <mergeCell ref="J190:J192"/>
    <mergeCell ref="A190:A194"/>
    <mergeCell ref="B190:B194"/>
    <mergeCell ref="C190:C194"/>
    <mergeCell ref="D190:D194"/>
    <mergeCell ref="E190:E194"/>
    <mergeCell ref="J180:J182"/>
    <mergeCell ref="K180:K184"/>
    <mergeCell ref="L180:L184"/>
    <mergeCell ref="A185:A189"/>
    <mergeCell ref="B185:B189"/>
    <mergeCell ref="C185:C189"/>
    <mergeCell ref="D185:D189"/>
    <mergeCell ref="E185:E189"/>
    <mergeCell ref="F185:F187"/>
    <mergeCell ref="G185:G187"/>
    <mergeCell ref="H185:H187"/>
    <mergeCell ref="I185:I187"/>
    <mergeCell ref="J185:J187"/>
    <mergeCell ref="K185:K189"/>
    <mergeCell ref="L185:L189"/>
    <mergeCell ref="A180:E184"/>
    <mergeCell ref="F180:F182"/>
    <mergeCell ref="G180:G182"/>
    <mergeCell ref="H180:H182"/>
    <mergeCell ref="I180:I182"/>
    <mergeCell ref="J170:J172"/>
    <mergeCell ref="K170:K174"/>
    <mergeCell ref="L170:L174"/>
    <mergeCell ref="A175:A179"/>
    <mergeCell ref="B175:B179"/>
    <mergeCell ref="C175:C179"/>
    <mergeCell ref="D175:D179"/>
    <mergeCell ref="E175:E179"/>
    <mergeCell ref="F175:F177"/>
    <mergeCell ref="G175:G177"/>
    <mergeCell ref="H175:H177"/>
    <mergeCell ref="I175:I177"/>
    <mergeCell ref="J175:J177"/>
    <mergeCell ref="K175:K179"/>
    <mergeCell ref="L175:L179"/>
    <mergeCell ref="A170:E174"/>
    <mergeCell ref="F170:F172"/>
    <mergeCell ref="G170:G172"/>
    <mergeCell ref="H170:H172"/>
    <mergeCell ref="I170:I172"/>
    <mergeCell ref="J160:J162"/>
    <mergeCell ref="K160:K164"/>
    <mergeCell ref="L160:L164"/>
    <mergeCell ref="A165:A169"/>
    <mergeCell ref="B165:B169"/>
    <mergeCell ref="C165:C169"/>
    <mergeCell ref="D165:D169"/>
    <mergeCell ref="E165:E169"/>
    <mergeCell ref="F165:F167"/>
    <mergeCell ref="G165:G167"/>
    <mergeCell ref="H165:H167"/>
    <mergeCell ref="I165:I167"/>
    <mergeCell ref="J165:J167"/>
    <mergeCell ref="K165:K169"/>
    <mergeCell ref="L165:L169"/>
    <mergeCell ref="A160:E164"/>
    <mergeCell ref="F160:F162"/>
    <mergeCell ref="G160:G162"/>
    <mergeCell ref="H160:H162"/>
    <mergeCell ref="I160:I162"/>
    <mergeCell ref="K150:K154"/>
    <mergeCell ref="L150:L154"/>
    <mergeCell ref="A155:A159"/>
    <mergeCell ref="B155:B159"/>
    <mergeCell ref="C155:C159"/>
    <mergeCell ref="D155:D159"/>
    <mergeCell ref="E155:E159"/>
    <mergeCell ref="F155:F157"/>
    <mergeCell ref="G155:G157"/>
    <mergeCell ref="H155:H157"/>
    <mergeCell ref="I155:I157"/>
    <mergeCell ref="J155:J157"/>
    <mergeCell ref="K155:K159"/>
    <mergeCell ref="L155:L159"/>
    <mergeCell ref="F150:F152"/>
    <mergeCell ref="G150:G152"/>
    <mergeCell ref="H150:H152"/>
    <mergeCell ref="I150:I152"/>
    <mergeCell ref="J150:J152"/>
    <mergeCell ref="A150:A154"/>
    <mergeCell ref="B150:B154"/>
    <mergeCell ref="C150:C154"/>
    <mergeCell ref="D150:D154"/>
    <mergeCell ref="E150:E154"/>
    <mergeCell ref="J140:J142"/>
    <mergeCell ref="K140:K144"/>
    <mergeCell ref="L140:L144"/>
    <mergeCell ref="A145:A149"/>
    <mergeCell ref="B145:B149"/>
    <mergeCell ref="C145:C149"/>
    <mergeCell ref="D145:D149"/>
    <mergeCell ref="E145:E149"/>
    <mergeCell ref="F145:F147"/>
    <mergeCell ref="G145:G147"/>
    <mergeCell ref="H145:H147"/>
    <mergeCell ref="I145:I147"/>
    <mergeCell ref="J145:J147"/>
    <mergeCell ref="K145:K149"/>
    <mergeCell ref="L145:L149"/>
    <mergeCell ref="A140:E144"/>
    <mergeCell ref="F140:F142"/>
    <mergeCell ref="G140:G142"/>
    <mergeCell ref="H140:H142"/>
    <mergeCell ref="I140:I142"/>
    <mergeCell ref="K130:K134"/>
    <mergeCell ref="L130:L134"/>
    <mergeCell ref="A135:A139"/>
    <mergeCell ref="B135:B139"/>
    <mergeCell ref="C135:C139"/>
    <mergeCell ref="D135:D139"/>
    <mergeCell ref="E135:E139"/>
    <mergeCell ref="F135:F137"/>
    <mergeCell ref="G135:G137"/>
    <mergeCell ref="H135:H137"/>
    <mergeCell ref="I135:I137"/>
    <mergeCell ref="J135:J137"/>
    <mergeCell ref="K135:K139"/>
    <mergeCell ref="L135:L139"/>
    <mergeCell ref="F130:F132"/>
    <mergeCell ref="G130:G132"/>
    <mergeCell ref="H130:H132"/>
    <mergeCell ref="I130:I132"/>
    <mergeCell ref="J130:J132"/>
    <mergeCell ref="A130:A134"/>
    <mergeCell ref="B130:B134"/>
    <mergeCell ref="C130:C134"/>
    <mergeCell ref="D130:D134"/>
    <mergeCell ref="E130:E134"/>
    <mergeCell ref="K120:K124"/>
    <mergeCell ref="L120:L124"/>
    <mergeCell ref="A125:E129"/>
    <mergeCell ref="F125:F127"/>
    <mergeCell ref="G125:G127"/>
    <mergeCell ref="H125:H127"/>
    <mergeCell ref="I125:I127"/>
    <mergeCell ref="J125:J127"/>
    <mergeCell ref="K125:K129"/>
    <mergeCell ref="L125:L129"/>
    <mergeCell ref="F120:F122"/>
    <mergeCell ref="G120:G122"/>
    <mergeCell ref="H120:H122"/>
    <mergeCell ref="I120:I122"/>
    <mergeCell ref="J120:J122"/>
    <mergeCell ref="A120:A124"/>
    <mergeCell ref="B120:B124"/>
    <mergeCell ref="C120:C124"/>
    <mergeCell ref="D120:D124"/>
    <mergeCell ref="E120:E124"/>
    <mergeCell ref="K110:K114"/>
    <mergeCell ref="L110:L114"/>
    <mergeCell ref="A115:A119"/>
    <mergeCell ref="B115:B119"/>
    <mergeCell ref="C115:C119"/>
    <mergeCell ref="D115:D119"/>
    <mergeCell ref="E115:E119"/>
    <mergeCell ref="F115:F117"/>
    <mergeCell ref="G115:G117"/>
    <mergeCell ref="H115:H117"/>
    <mergeCell ref="I115:I117"/>
    <mergeCell ref="J115:J117"/>
    <mergeCell ref="K115:K119"/>
    <mergeCell ref="L115:L119"/>
    <mergeCell ref="F110:F112"/>
    <mergeCell ref="G110:G112"/>
    <mergeCell ref="H110:H112"/>
    <mergeCell ref="I110:I112"/>
    <mergeCell ref="J110:J112"/>
    <mergeCell ref="A110:A114"/>
    <mergeCell ref="B110:B114"/>
    <mergeCell ref="C110:C114"/>
    <mergeCell ref="D110:D114"/>
    <mergeCell ref="E110:E114"/>
    <mergeCell ref="K100:K104"/>
    <mergeCell ref="L100:L104"/>
    <mergeCell ref="A105:A109"/>
    <mergeCell ref="B105:B109"/>
    <mergeCell ref="C105:C109"/>
    <mergeCell ref="D105:D109"/>
    <mergeCell ref="E105:E109"/>
    <mergeCell ref="F105:F107"/>
    <mergeCell ref="G105:G107"/>
    <mergeCell ref="H105:H107"/>
    <mergeCell ref="I105:I107"/>
    <mergeCell ref="J105:J107"/>
    <mergeCell ref="K105:K109"/>
    <mergeCell ref="L105:L109"/>
    <mergeCell ref="F100:F102"/>
    <mergeCell ref="G100:G102"/>
    <mergeCell ref="H100:H102"/>
    <mergeCell ref="I100:I102"/>
    <mergeCell ref="J100:J102"/>
    <mergeCell ref="A100:A104"/>
    <mergeCell ref="B100:B104"/>
    <mergeCell ref="C100:C104"/>
    <mergeCell ref="D100:D104"/>
    <mergeCell ref="E100:E104"/>
    <mergeCell ref="K90:K94"/>
    <mergeCell ref="L90:L94"/>
    <mergeCell ref="A95:A99"/>
    <mergeCell ref="B95:B99"/>
    <mergeCell ref="C95:C99"/>
    <mergeCell ref="D95:D99"/>
    <mergeCell ref="E95:E99"/>
    <mergeCell ref="F95:F97"/>
    <mergeCell ref="G95:G97"/>
    <mergeCell ref="H95:H97"/>
    <mergeCell ref="I95:I97"/>
    <mergeCell ref="J95:J97"/>
    <mergeCell ref="K95:K99"/>
    <mergeCell ref="L95:L99"/>
    <mergeCell ref="F90:F92"/>
    <mergeCell ref="G90:G92"/>
    <mergeCell ref="H90:H92"/>
    <mergeCell ref="I90:I92"/>
    <mergeCell ref="J90:J92"/>
    <mergeCell ref="A90:A94"/>
    <mergeCell ref="B90:B94"/>
    <mergeCell ref="C90:C94"/>
    <mergeCell ref="D90:D94"/>
    <mergeCell ref="E90:E94"/>
    <mergeCell ref="K80:K84"/>
    <mergeCell ref="L80:L84"/>
    <mergeCell ref="A85:A89"/>
    <mergeCell ref="B85:B89"/>
    <mergeCell ref="C85:C89"/>
    <mergeCell ref="D85:D89"/>
    <mergeCell ref="E85:E89"/>
    <mergeCell ref="F85:F87"/>
    <mergeCell ref="G85:G87"/>
    <mergeCell ref="H85:H87"/>
    <mergeCell ref="I85:I87"/>
    <mergeCell ref="J85:J87"/>
    <mergeCell ref="K85:K89"/>
    <mergeCell ref="L85:L89"/>
    <mergeCell ref="F80:F82"/>
    <mergeCell ref="G80:G82"/>
    <mergeCell ref="H80:H82"/>
    <mergeCell ref="I80:I82"/>
    <mergeCell ref="J80:J82"/>
    <mergeCell ref="A80:A84"/>
    <mergeCell ref="B80:B84"/>
    <mergeCell ref="C80:C84"/>
    <mergeCell ref="D80:D84"/>
    <mergeCell ref="E80:E84"/>
    <mergeCell ref="K70:K74"/>
    <mergeCell ref="L70:L74"/>
    <mergeCell ref="A75:A79"/>
    <mergeCell ref="B75:B79"/>
    <mergeCell ref="C75:C79"/>
    <mergeCell ref="D75:D79"/>
    <mergeCell ref="E75:E79"/>
    <mergeCell ref="F75:F77"/>
    <mergeCell ref="G75:G77"/>
    <mergeCell ref="H75:H77"/>
    <mergeCell ref="I75:I77"/>
    <mergeCell ref="J75:J77"/>
    <mergeCell ref="K75:K79"/>
    <mergeCell ref="L75:L79"/>
    <mergeCell ref="F70:F72"/>
    <mergeCell ref="G70:G72"/>
    <mergeCell ref="H70:H72"/>
    <mergeCell ref="I70:I72"/>
    <mergeCell ref="J70:J72"/>
    <mergeCell ref="A70:A74"/>
    <mergeCell ref="B70:B74"/>
    <mergeCell ref="C70:C74"/>
    <mergeCell ref="D70:D74"/>
    <mergeCell ref="E70:E74"/>
    <mergeCell ref="K60:K64"/>
    <mergeCell ref="L60:L64"/>
    <mergeCell ref="A65:A69"/>
    <mergeCell ref="B65:B69"/>
    <mergeCell ref="C65:C69"/>
    <mergeCell ref="D65:D69"/>
    <mergeCell ref="E65:E69"/>
    <mergeCell ref="F65:F67"/>
    <mergeCell ref="G65:G67"/>
    <mergeCell ref="H65:H67"/>
    <mergeCell ref="I65:I67"/>
    <mergeCell ref="J65:J67"/>
    <mergeCell ref="K65:K69"/>
    <mergeCell ref="L65:L69"/>
    <mergeCell ref="F60:F62"/>
    <mergeCell ref="G60:G62"/>
    <mergeCell ref="H60:H62"/>
    <mergeCell ref="I60:I62"/>
    <mergeCell ref="J60:J62"/>
    <mergeCell ref="A60:A64"/>
    <mergeCell ref="B60:B64"/>
    <mergeCell ref="C60:C64"/>
    <mergeCell ref="D60:D64"/>
    <mergeCell ref="E60:E64"/>
    <mergeCell ref="J50:J52"/>
    <mergeCell ref="K50:K54"/>
    <mergeCell ref="L50:L54"/>
    <mergeCell ref="A55:A59"/>
    <mergeCell ref="B55:B59"/>
    <mergeCell ref="C55:C59"/>
    <mergeCell ref="D55:D59"/>
    <mergeCell ref="E55:E59"/>
    <mergeCell ref="F55:F57"/>
    <mergeCell ref="G55:G57"/>
    <mergeCell ref="H55:H57"/>
    <mergeCell ref="I55:I57"/>
    <mergeCell ref="J55:J57"/>
    <mergeCell ref="K55:K59"/>
    <mergeCell ref="L55:L59"/>
    <mergeCell ref="A50:E54"/>
    <mergeCell ref="F50:F52"/>
    <mergeCell ref="G50:G52"/>
    <mergeCell ref="H50:H52"/>
    <mergeCell ref="I50:I52"/>
    <mergeCell ref="J40:J42"/>
    <mergeCell ref="K40:K44"/>
    <mergeCell ref="L40:L44"/>
    <mergeCell ref="A45:A49"/>
    <mergeCell ref="B45:B49"/>
    <mergeCell ref="C45:C49"/>
    <mergeCell ref="D45:D49"/>
    <mergeCell ref="E45:E49"/>
    <mergeCell ref="F45:F47"/>
    <mergeCell ref="G45:G47"/>
    <mergeCell ref="H45:H47"/>
    <mergeCell ref="I45:I47"/>
    <mergeCell ref="J45:J47"/>
    <mergeCell ref="K45:K49"/>
    <mergeCell ref="L45:L49"/>
    <mergeCell ref="A40:E44"/>
    <mergeCell ref="F40:F42"/>
    <mergeCell ref="G40:G42"/>
    <mergeCell ref="H40:H42"/>
    <mergeCell ref="I40:I42"/>
    <mergeCell ref="J30:J32"/>
    <mergeCell ref="K30:K34"/>
    <mergeCell ref="L30:L34"/>
    <mergeCell ref="A35:A39"/>
    <mergeCell ref="B35:B39"/>
    <mergeCell ref="C35:C39"/>
    <mergeCell ref="D35:D39"/>
    <mergeCell ref="E35:E39"/>
    <mergeCell ref="F35:F37"/>
    <mergeCell ref="G35:G37"/>
    <mergeCell ref="H35:H37"/>
    <mergeCell ref="I35:I37"/>
    <mergeCell ref="J35:J37"/>
    <mergeCell ref="K35:K39"/>
    <mergeCell ref="L35:L39"/>
    <mergeCell ref="A30:E34"/>
    <mergeCell ref="F30:F32"/>
    <mergeCell ref="G30:G32"/>
    <mergeCell ref="H30:H32"/>
    <mergeCell ref="I30:I32"/>
    <mergeCell ref="K20:K24"/>
    <mergeCell ref="L20:L24"/>
    <mergeCell ref="A25:A29"/>
    <mergeCell ref="B25:B29"/>
    <mergeCell ref="C25:C29"/>
    <mergeCell ref="D25:D29"/>
    <mergeCell ref="E25:E29"/>
    <mergeCell ref="F25:F27"/>
    <mergeCell ref="G25:G27"/>
    <mergeCell ref="H25:H27"/>
    <mergeCell ref="I25:I27"/>
    <mergeCell ref="J25:J27"/>
    <mergeCell ref="K25:K29"/>
    <mergeCell ref="L25:L29"/>
    <mergeCell ref="F20:F22"/>
    <mergeCell ref="G20:G22"/>
    <mergeCell ref="H20:H22"/>
    <mergeCell ref="I20:I22"/>
    <mergeCell ref="J20:J22"/>
    <mergeCell ref="A20:A24"/>
    <mergeCell ref="B20:B24"/>
    <mergeCell ref="C20:C24"/>
    <mergeCell ref="D20:D24"/>
    <mergeCell ref="E20:E24"/>
    <mergeCell ref="J10:J12"/>
    <mergeCell ref="K10:K14"/>
    <mergeCell ref="L10:L14"/>
    <mergeCell ref="A15:E19"/>
    <mergeCell ref="F15:F17"/>
    <mergeCell ref="G15:G17"/>
    <mergeCell ref="H15:H17"/>
    <mergeCell ref="I15:I17"/>
    <mergeCell ref="J15:J17"/>
    <mergeCell ref="K15:K19"/>
    <mergeCell ref="L15:L19"/>
    <mergeCell ref="A10:E14"/>
    <mergeCell ref="F10:F12"/>
    <mergeCell ref="G10:G12"/>
    <mergeCell ref="H10:H12"/>
    <mergeCell ref="I10:I12"/>
    <mergeCell ref="B1:H1"/>
    <mergeCell ref="I1:L1"/>
    <mergeCell ref="A2:L2"/>
    <mergeCell ref="A3:L3"/>
    <mergeCell ref="A5:A8"/>
    <mergeCell ref="B5:E5"/>
    <mergeCell ref="F5:L5"/>
    <mergeCell ref="B6:B8"/>
    <mergeCell ref="C6:C8"/>
    <mergeCell ref="D6:D8"/>
    <mergeCell ref="E6:E8"/>
    <mergeCell ref="F6:G7"/>
    <mergeCell ref="H6:J6"/>
    <mergeCell ref="K6:K7"/>
    <mergeCell ref="L6:L7"/>
    <mergeCell ref="F8:G8"/>
  </mergeCells>
  <pageMargins left="0.43307086614173229" right="0.43307086614173229" top="0.78740157480314965" bottom="0.74803149606299213" header="0.51181102362204722" footer="0.51181102362204722"/>
  <pageSetup paperSize="9" scale="68" firstPageNumber="27" fitToHeight="0" orientation="landscape" useFirstPageNumber="1" r:id="rId1"/>
  <headerFooter>
    <oddHeader>&amp;C&amp;P</oddHeader>
  </headerFooter>
  <rowBreaks count="13" manualBreakCount="13">
    <brk id="24" max="11" man="1"/>
    <brk id="54" max="11" man="1"/>
    <brk id="79" max="11" man="1"/>
    <brk id="109" max="11" man="1"/>
    <brk id="139" max="11" man="1"/>
    <brk id="169" max="11" man="1"/>
    <brk id="199" max="11" man="1"/>
    <brk id="229" max="11" man="1"/>
    <brk id="259" max="11" man="1"/>
    <brk id="288" max="11" man="1"/>
    <brk id="318" max="11" man="1"/>
    <brk id="348" max="11" man="1"/>
    <brk id="37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Приложение 1</vt:lpstr>
      <vt:lpstr>'Приложение 1'!print_report_468</vt:lpstr>
      <vt:lpstr>'Приложение 1'!Print_Titles_0</vt:lpstr>
      <vt:lpstr>'Приложение 1'!Print_Titles_0_0</vt:lpstr>
      <vt:lpstr>'Приложение 1'!Print_Titles_0_0_0</vt:lpstr>
      <vt:lpstr>'Приложение 1'!Print_Titles_0_0_0_0</vt:lpstr>
      <vt:lpstr>'Приложение 1'!report</vt:lpstr>
      <vt:lpstr>'Приложение 1'!report1</vt:lpstr>
      <vt:lpstr>'Приложение 1'!report10605</vt:lpstr>
      <vt:lpstr>'Приложение 1'!report2</vt:lpstr>
      <vt:lpstr>'Приложение 1'!tamplate</vt:lpstr>
      <vt:lpstr>'Приложение 1'!tamplate1</vt:lpstr>
      <vt:lpstr>'Приложение 1'!tamplete</vt:lpstr>
      <vt:lpstr>'Приложение 1'!Заголовки_для_печати</vt:lpstr>
      <vt:lpstr>'Приложение 1'!имен</vt:lpstr>
      <vt:lpstr>'Приложение 1'!имя</vt:lpstr>
      <vt:lpstr>'Приложение 1'!Область_печати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</dc:creator>
  <cp:lastModifiedBy>Stepkina_YN</cp:lastModifiedBy>
  <cp:lastPrinted>2020-04-10T12:20:11Z</cp:lastPrinted>
  <dcterms:created xsi:type="dcterms:W3CDTF">2006-09-16T00:00:00Z</dcterms:created>
  <dcterms:modified xsi:type="dcterms:W3CDTF">2020-04-10T12:20:17Z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